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T7" i="1" l="1"/>
  <c r="T6" i="1"/>
  <c r="T5" i="1"/>
  <c r="T4" i="1"/>
  <c r="M5" i="1"/>
  <c r="M6" i="1"/>
  <c r="M7" i="1"/>
  <c r="M4" i="1"/>
  <c r="N8" i="1"/>
  <c r="O8" i="1"/>
  <c r="P8" i="1"/>
  <c r="Q8" i="1"/>
  <c r="R8" i="1"/>
  <c r="T8" i="1" l="1"/>
  <c r="M8" i="1"/>
  <c r="O304" i="1"/>
  <c r="P304" i="1"/>
  <c r="Q304" i="1"/>
  <c r="R304" i="1"/>
  <c r="S304" i="1"/>
  <c r="V304" i="1"/>
  <c r="W304" i="1"/>
  <c r="X304" i="1"/>
  <c r="Y304" i="1"/>
  <c r="Z304" i="1"/>
  <c r="U294" i="1"/>
  <c r="T294" i="1"/>
  <c r="N294" i="1"/>
  <c r="M294" i="1"/>
  <c r="L294" i="1"/>
  <c r="K294" i="1"/>
  <c r="J294" i="1"/>
  <c r="I294" i="1"/>
  <c r="H294" i="1"/>
  <c r="U303" i="1"/>
  <c r="T303" i="1"/>
  <c r="N303" i="1"/>
  <c r="M303" i="1"/>
  <c r="L303" i="1"/>
  <c r="K303" i="1"/>
  <c r="J303" i="1"/>
  <c r="I303" i="1"/>
  <c r="H303" i="1"/>
  <c r="U299" i="1"/>
  <c r="T299" i="1"/>
  <c r="N299" i="1"/>
  <c r="M299" i="1"/>
  <c r="L299" i="1"/>
  <c r="K299" i="1"/>
  <c r="J299" i="1"/>
  <c r="I299" i="1"/>
  <c r="H299" i="1"/>
  <c r="U298" i="1"/>
  <c r="T298" i="1"/>
  <c r="N298" i="1"/>
  <c r="M298" i="1"/>
  <c r="L298" i="1"/>
  <c r="K298" i="1"/>
  <c r="J298" i="1"/>
  <c r="I298" i="1"/>
  <c r="H298" i="1"/>
  <c r="U286" i="1"/>
  <c r="T286" i="1"/>
  <c r="N286" i="1"/>
  <c r="M286" i="1"/>
  <c r="L286" i="1"/>
  <c r="K286" i="1"/>
  <c r="J286" i="1"/>
  <c r="I286" i="1"/>
  <c r="H286" i="1"/>
  <c r="U297" i="1"/>
  <c r="T297" i="1"/>
  <c r="N297" i="1"/>
  <c r="M297" i="1"/>
  <c r="L297" i="1"/>
  <c r="K297" i="1"/>
  <c r="J297" i="1"/>
  <c r="I297" i="1"/>
  <c r="H297" i="1"/>
  <c r="U296" i="1"/>
  <c r="T296" i="1"/>
  <c r="N296" i="1"/>
  <c r="M296" i="1"/>
  <c r="L296" i="1"/>
  <c r="K296" i="1"/>
  <c r="J296" i="1"/>
  <c r="I296" i="1"/>
  <c r="H296" i="1"/>
  <c r="U270" i="1"/>
  <c r="T270" i="1"/>
  <c r="N270" i="1"/>
  <c r="M270" i="1"/>
  <c r="L270" i="1"/>
  <c r="K270" i="1"/>
  <c r="J270" i="1"/>
  <c r="I270" i="1"/>
  <c r="H270" i="1"/>
  <c r="U279" i="1"/>
  <c r="T279" i="1"/>
  <c r="N279" i="1"/>
  <c r="M279" i="1"/>
  <c r="L279" i="1"/>
  <c r="K279" i="1"/>
  <c r="J279" i="1"/>
  <c r="I279" i="1"/>
  <c r="H279" i="1"/>
  <c r="U277" i="1"/>
  <c r="T277" i="1"/>
  <c r="N277" i="1"/>
  <c r="M277" i="1"/>
  <c r="L277" i="1"/>
  <c r="K277" i="1"/>
  <c r="J277" i="1"/>
  <c r="I277" i="1"/>
  <c r="H277" i="1"/>
  <c r="U274" i="1"/>
  <c r="T274" i="1"/>
  <c r="N274" i="1"/>
  <c r="M274" i="1"/>
  <c r="L274" i="1"/>
  <c r="K274" i="1"/>
  <c r="J274" i="1"/>
  <c r="I274" i="1"/>
  <c r="H274" i="1"/>
  <c r="U288" i="1"/>
  <c r="T288" i="1"/>
  <c r="N288" i="1"/>
  <c r="M288" i="1"/>
  <c r="L288" i="1"/>
  <c r="K288" i="1"/>
  <c r="J288" i="1"/>
  <c r="I288" i="1"/>
  <c r="H288" i="1"/>
  <c r="U284" i="1"/>
  <c r="T284" i="1"/>
  <c r="N284" i="1"/>
  <c r="M284" i="1"/>
  <c r="L284" i="1"/>
  <c r="K284" i="1"/>
  <c r="J284" i="1"/>
  <c r="I284" i="1"/>
  <c r="H284" i="1"/>
  <c r="U287" i="1"/>
  <c r="T287" i="1"/>
  <c r="N287" i="1"/>
  <c r="M287" i="1"/>
  <c r="L287" i="1"/>
  <c r="K287" i="1"/>
  <c r="J287" i="1"/>
  <c r="I287" i="1"/>
  <c r="H287" i="1"/>
  <c r="U266" i="1"/>
  <c r="T266" i="1"/>
  <c r="N266" i="1"/>
  <c r="M266" i="1"/>
  <c r="L266" i="1"/>
  <c r="K266" i="1"/>
  <c r="J266" i="1"/>
  <c r="I266" i="1"/>
  <c r="H266" i="1"/>
  <c r="U275" i="1"/>
  <c r="T275" i="1"/>
  <c r="N275" i="1"/>
  <c r="M275" i="1"/>
  <c r="L275" i="1"/>
  <c r="K275" i="1"/>
  <c r="J275" i="1"/>
  <c r="I275" i="1"/>
  <c r="H275" i="1"/>
  <c r="U291" i="1"/>
  <c r="T291" i="1"/>
  <c r="N291" i="1"/>
  <c r="M291" i="1"/>
  <c r="L291" i="1"/>
  <c r="K291" i="1"/>
  <c r="J291" i="1"/>
  <c r="I291" i="1"/>
  <c r="H291" i="1"/>
  <c r="U272" i="1"/>
  <c r="T272" i="1"/>
  <c r="N272" i="1"/>
  <c r="M272" i="1"/>
  <c r="L272" i="1"/>
  <c r="K272" i="1"/>
  <c r="J272" i="1"/>
  <c r="I272" i="1"/>
  <c r="H272" i="1"/>
  <c r="U267" i="1"/>
  <c r="T267" i="1"/>
  <c r="N267" i="1"/>
  <c r="M267" i="1"/>
  <c r="L267" i="1"/>
  <c r="K267" i="1"/>
  <c r="J267" i="1"/>
  <c r="I267" i="1"/>
  <c r="H267" i="1"/>
  <c r="U280" i="1"/>
  <c r="T280" i="1"/>
  <c r="N280" i="1"/>
  <c r="M280" i="1"/>
  <c r="L280" i="1"/>
  <c r="K280" i="1"/>
  <c r="J280" i="1"/>
  <c r="I280" i="1"/>
  <c r="H280" i="1"/>
  <c r="U290" i="1"/>
  <c r="T290" i="1"/>
  <c r="N290" i="1"/>
  <c r="M290" i="1"/>
  <c r="L290" i="1"/>
  <c r="K290" i="1"/>
  <c r="J290" i="1"/>
  <c r="I290" i="1"/>
  <c r="H290" i="1"/>
  <c r="O349" i="1"/>
  <c r="P349" i="1"/>
  <c r="Q349" i="1"/>
  <c r="R349" i="1"/>
  <c r="S349" i="1"/>
  <c r="V349" i="1"/>
  <c r="W349" i="1"/>
  <c r="X349" i="1"/>
  <c r="Y349" i="1"/>
  <c r="Z349" i="1"/>
  <c r="T312" i="1"/>
  <c r="U312" i="1"/>
  <c r="T313" i="1"/>
  <c r="U313" i="1"/>
  <c r="T314" i="1"/>
  <c r="U314" i="1"/>
  <c r="T315" i="1"/>
  <c r="U315" i="1"/>
  <c r="T316" i="1"/>
  <c r="U316" i="1"/>
  <c r="T317" i="1"/>
  <c r="U317" i="1"/>
  <c r="T318" i="1"/>
  <c r="U318" i="1"/>
  <c r="T319" i="1"/>
  <c r="U319" i="1"/>
  <c r="T320" i="1"/>
  <c r="U320" i="1"/>
  <c r="T321" i="1"/>
  <c r="U321" i="1"/>
  <c r="T322" i="1"/>
  <c r="U322" i="1"/>
  <c r="T323" i="1"/>
  <c r="U323" i="1"/>
  <c r="T324" i="1"/>
  <c r="U324" i="1"/>
  <c r="T325" i="1"/>
  <c r="U325" i="1"/>
  <c r="T326" i="1"/>
  <c r="U326" i="1"/>
  <c r="T327" i="1"/>
  <c r="U327" i="1"/>
  <c r="T328" i="1"/>
  <c r="U328" i="1"/>
  <c r="T329" i="1"/>
  <c r="U329" i="1"/>
  <c r="T330" i="1"/>
  <c r="U330" i="1"/>
  <c r="T331" i="1"/>
  <c r="U331" i="1"/>
  <c r="T332" i="1"/>
  <c r="U332" i="1"/>
  <c r="T333" i="1"/>
  <c r="U333" i="1"/>
  <c r="T334" i="1"/>
  <c r="U334" i="1"/>
  <c r="T335" i="1"/>
  <c r="U335" i="1"/>
  <c r="T336" i="1"/>
  <c r="U336" i="1"/>
  <c r="T337" i="1"/>
  <c r="U337" i="1"/>
  <c r="T338" i="1"/>
  <c r="U338" i="1"/>
  <c r="T339" i="1"/>
  <c r="U339" i="1"/>
  <c r="T340" i="1"/>
  <c r="U340" i="1"/>
  <c r="T341" i="1"/>
  <c r="U341" i="1"/>
  <c r="T342" i="1"/>
  <c r="U342" i="1"/>
  <c r="T343" i="1"/>
  <c r="U343" i="1"/>
  <c r="T344" i="1"/>
  <c r="U344" i="1"/>
  <c r="T345" i="1"/>
  <c r="U345" i="1"/>
  <c r="T346" i="1"/>
  <c r="U346" i="1"/>
  <c r="T347" i="1"/>
  <c r="U347" i="1"/>
  <c r="T348" i="1"/>
  <c r="U348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H312" i="1"/>
  <c r="I312" i="1"/>
  <c r="J312" i="1"/>
  <c r="K312" i="1"/>
  <c r="L312" i="1"/>
  <c r="H313" i="1"/>
  <c r="I313" i="1"/>
  <c r="J313" i="1"/>
  <c r="K313" i="1"/>
  <c r="L313" i="1"/>
  <c r="H314" i="1"/>
  <c r="I314" i="1"/>
  <c r="J314" i="1"/>
  <c r="K314" i="1"/>
  <c r="L314" i="1"/>
  <c r="H315" i="1"/>
  <c r="I315" i="1"/>
  <c r="J315" i="1"/>
  <c r="K315" i="1"/>
  <c r="L315" i="1"/>
  <c r="H316" i="1"/>
  <c r="I316" i="1"/>
  <c r="J316" i="1"/>
  <c r="K316" i="1"/>
  <c r="L316" i="1"/>
  <c r="H317" i="1"/>
  <c r="I317" i="1"/>
  <c r="J317" i="1"/>
  <c r="K317" i="1"/>
  <c r="L317" i="1"/>
  <c r="H318" i="1"/>
  <c r="I318" i="1"/>
  <c r="J318" i="1"/>
  <c r="K318" i="1"/>
  <c r="L318" i="1"/>
  <c r="H319" i="1"/>
  <c r="I319" i="1"/>
  <c r="J319" i="1"/>
  <c r="K319" i="1"/>
  <c r="L319" i="1"/>
  <c r="H320" i="1"/>
  <c r="I320" i="1"/>
  <c r="J320" i="1"/>
  <c r="K320" i="1"/>
  <c r="L320" i="1"/>
  <c r="H321" i="1"/>
  <c r="I321" i="1"/>
  <c r="J321" i="1"/>
  <c r="K321" i="1"/>
  <c r="L321" i="1"/>
  <c r="H322" i="1"/>
  <c r="I322" i="1"/>
  <c r="J322" i="1"/>
  <c r="K322" i="1"/>
  <c r="L322" i="1"/>
  <c r="H323" i="1"/>
  <c r="I323" i="1"/>
  <c r="J323" i="1"/>
  <c r="K323" i="1"/>
  <c r="L323" i="1"/>
  <c r="H324" i="1"/>
  <c r="I324" i="1"/>
  <c r="J324" i="1"/>
  <c r="K324" i="1"/>
  <c r="L324" i="1"/>
  <c r="H325" i="1"/>
  <c r="I325" i="1"/>
  <c r="J325" i="1"/>
  <c r="K325" i="1"/>
  <c r="L325" i="1"/>
  <c r="H326" i="1"/>
  <c r="I326" i="1"/>
  <c r="J326" i="1"/>
  <c r="K326" i="1"/>
  <c r="L326" i="1"/>
  <c r="H327" i="1"/>
  <c r="I327" i="1"/>
  <c r="J327" i="1"/>
  <c r="K327" i="1"/>
  <c r="L327" i="1"/>
  <c r="H328" i="1"/>
  <c r="I328" i="1"/>
  <c r="J328" i="1"/>
  <c r="K328" i="1"/>
  <c r="L328" i="1"/>
  <c r="H329" i="1"/>
  <c r="I329" i="1"/>
  <c r="J329" i="1"/>
  <c r="K329" i="1"/>
  <c r="L329" i="1"/>
  <c r="H330" i="1"/>
  <c r="I330" i="1"/>
  <c r="J330" i="1"/>
  <c r="K330" i="1"/>
  <c r="L330" i="1"/>
  <c r="H331" i="1"/>
  <c r="I331" i="1"/>
  <c r="J331" i="1"/>
  <c r="K331" i="1"/>
  <c r="L331" i="1"/>
  <c r="H332" i="1"/>
  <c r="I332" i="1"/>
  <c r="J332" i="1"/>
  <c r="K332" i="1"/>
  <c r="L332" i="1"/>
  <c r="H333" i="1"/>
  <c r="I333" i="1"/>
  <c r="J333" i="1"/>
  <c r="K333" i="1"/>
  <c r="L333" i="1"/>
  <c r="H334" i="1"/>
  <c r="I334" i="1"/>
  <c r="J334" i="1"/>
  <c r="K334" i="1"/>
  <c r="L334" i="1"/>
  <c r="H335" i="1"/>
  <c r="I335" i="1"/>
  <c r="J335" i="1"/>
  <c r="K335" i="1"/>
  <c r="L335" i="1"/>
  <c r="H336" i="1"/>
  <c r="I336" i="1"/>
  <c r="J336" i="1"/>
  <c r="K336" i="1"/>
  <c r="L336" i="1"/>
  <c r="H337" i="1"/>
  <c r="I337" i="1"/>
  <c r="J337" i="1"/>
  <c r="K337" i="1"/>
  <c r="L337" i="1"/>
  <c r="H338" i="1"/>
  <c r="I338" i="1"/>
  <c r="J338" i="1"/>
  <c r="K338" i="1"/>
  <c r="L338" i="1"/>
  <c r="H339" i="1"/>
  <c r="I339" i="1"/>
  <c r="J339" i="1"/>
  <c r="K339" i="1"/>
  <c r="L339" i="1"/>
  <c r="H340" i="1"/>
  <c r="I340" i="1"/>
  <c r="J340" i="1"/>
  <c r="K340" i="1"/>
  <c r="L340" i="1"/>
  <c r="H341" i="1"/>
  <c r="I341" i="1"/>
  <c r="J341" i="1"/>
  <c r="K341" i="1"/>
  <c r="L341" i="1"/>
  <c r="H342" i="1"/>
  <c r="I342" i="1"/>
  <c r="J342" i="1"/>
  <c r="K342" i="1"/>
  <c r="L342" i="1"/>
  <c r="H343" i="1"/>
  <c r="I343" i="1"/>
  <c r="J343" i="1"/>
  <c r="K343" i="1"/>
  <c r="L343" i="1"/>
  <c r="H344" i="1"/>
  <c r="I344" i="1"/>
  <c r="J344" i="1"/>
  <c r="K344" i="1"/>
  <c r="L344" i="1"/>
  <c r="H345" i="1"/>
  <c r="I345" i="1"/>
  <c r="J345" i="1"/>
  <c r="K345" i="1"/>
  <c r="L345" i="1"/>
  <c r="H346" i="1"/>
  <c r="I346" i="1"/>
  <c r="J346" i="1"/>
  <c r="K346" i="1"/>
  <c r="L346" i="1"/>
  <c r="H347" i="1"/>
  <c r="I347" i="1"/>
  <c r="J347" i="1"/>
  <c r="K347" i="1"/>
  <c r="L347" i="1"/>
  <c r="H348" i="1"/>
  <c r="I348" i="1"/>
  <c r="J348" i="1"/>
  <c r="K348" i="1"/>
  <c r="L348" i="1"/>
  <c r="U311" i="1"/>
  <c r="T311" i="1"/>
  <c r="N311" i="1"/>
  <c r="M311" i="1"/>
  <c r="L311" i="1"/>
  <c r="K311" i="1"/>
  <c r="J311" i="1"/>
  <c r="I311" i="1"/>
  <c r="H311" i="1"/>
  <c r="H295" i="1"/>
  <c r="I295" i="1"/>
  <c r="J295" i="1"/>
  <c r="K295" i="1"/>
  <c r="L295" i="1"/>
  <c r="M295" i="1"/>
  <c r="N295" i="1"/>
  <c r="T295" i="1"/>
  <c r="U295" i="1"/>
  <c r="H292" i="1"/>
  <c r="I292" i="1"/>
  <c r="J292" i="1"/>
  <c r="K292" i="1"/>
  <c r="L292" i="1"/>
  <c r="M292" i="1"/>
  <c r="N292" i="1"/>
  <c r="T292" i="1"/>
  <c r="U292" i="1"/>
  <c r="U302" i="1"/>
  <c r="T302" i="1"/>
  <c r="N302" i="1"/>
  <c r="M302" i="1"/>
  <c r="L302" i="1"/>
  <c r="K302" i="1"/>
  <c r="J302" i="1"/>
  <c r="I302" i="1"/>
  <c r="H302" i="1"/>
  <c r="U283" i="1"/>
  <c r="T283" i="1"/>
  <c r="N283" i="1"/>
  <c r="M283" i="1"/>
  <c r="L283" i="1"/>
  <c r="K283" i="1"/>
  <c r="J283" i="1"/>
  <c r="I283" i="1"/>
  <c r="H283" i="1"/>
  <c r="U301" i="1"/>
  <c r="T301" i="1"/>
  <c r="N301" i="1"/>
  <c r="M301" i="1"/>
  <c r="L301" i="1"/>
  <c r="K301" i="1"/>
  <c r="J301" i="1"/>
  <c r="I301" i="1"/>
  <c r="H301" i="1"/>
  <c r="U300" i="1"/>
  <c r="T300" i="1"/>
  <c r="N300" i="1"/>
  <c r="M300" i="1"/>
  <c r="L300" i="1"/>
  <c r="K300" i="1"/>
  <c r="J300" i="1"/>
  <c r="I300" i="1"/>
  <c r="H300" i="1"/>
  <c r="U282" i="1"/>
  <c r="T282" i="1"/>
  <c r="N282" i="1"/>
  <c r="M282" i="1"/>
  <c r="L282" i="1"/>
  <c r="K282" i="1"/>
  <c r="J282" i="1"/>
  <c r="I282" i="1"/>
  <c r="H282" i="1"/>
  <c r="U278" i="1"/>
  <c r="T278" i="1"/>
  <c r="N278" i="1"/>
  <c r="M278" i="1"/>
  <c r="L278" i="1"/>
  <c r="K278" i="1"/>
  <c r="J278" i="1"/>
  <c r="I278" i="1"/>
  <c r="H278" i="1"/>
  <c r="U268" i="1"/>
  <c r="T268" i="1"/>
  <c r="N268" i="1"/>
  <c r="M268" i="1"/>
  <c r="L268" i="1"/>
  <c r="K268" i="1"/>
  <c r="J268" i="1"/>
  <c r="I268" i="1"/>
  <c r="H268" i="1"/>
  <c r="U285" i="1"/>
  <c r="T285" i="1"/>
  <c r="N285" i="1"/>
  <c r="M285" i="1"/>
  <c r="L285" i="1"/>
  <c r="K285" i="1"/>
  <c r="J285" i="1"/>
  <c r="I285" i="1"/>
  <c r="H285" i="1"/>
  <c r="U271" i="1"/>
  <c r="T271" i="1"/>
  <c r="N271" i="1"/>
  <c r="M271" i="1"/>
  <c r="L271" i="1"/>
  <c r="K271" i="1"/>
  <c r="J271" i="1"/>
  <c r="I271" i="1"/>
  <c r="H271" i="1"/>
  <c r="U273" i="1"/>
  <c r="T273" i="1"/>
  <c r="N273" i="1"/>
  <c r="M273" i="1"/>
  <c r="L273" i="1"/>
  <c r="K273" i="1"/>
  <c r="J273" i="1"/>
  <c r="I273" i="1"/>
  <c r="H273" i="1"/>
  <c r="U293" i="1"/>
  <c r="T293" i="1"/>
  <c r="N293" i="1"/>
  <c r="M293" i="1"/>
  <c r="L293" i="1"/>
  <c r="K293" i="1"/>
  <c r="J293" i="1"/>
  <c r="I293" i="1"/>
  <c r="H293" i="1"/>
  <c r="U276" i="1"/>
  <c r="T276" i="1"/>
  <c r="N276" i="1"/>
  <c r="M276" i="1"/>
  <c r="L276" i="1"/>
  <c r="K276" i="1"/>
  <c r="J276" i="1"/>
  <c r="I276" i="1"/>
  <c r="H276" i="1"/>
  <c r="U281" i="1"/>
  <c r="T281" i="1"/>
  <c r="N281" i="1"/>
  <c r="M281" i="1"/>
  <c r="L281" i="1"/>
  <c r="K281" i="1"/>
  <c r="J281" i="1"/>
  <c r="I281" i="1"/>
  <c r="H281" i="1"/>
  <c r="U269" i="1"/>
  <c r="T269" i="1"/>
  <c r="N269" i="1"/>
  <c r="M269" i="1"/>
  <c r="L269" i="1"/>
  <c r="K269" i="1"/>
  <c r="J269" i="1"/>
  <c r="I269" i="1"/>
  <c r="H269" i="1"/>
  <c r="U289" i="1"/>
  <c r="T289" i="1"/>
  <c r="N289" i="1"/>
  <c r="M289" i="1"/>
  <c r="L289" i="1"/>
  <c r="K289" i="1"/>
  <c r="J289" i="1"/>
  <c r="I289" i="1"/>
  <c r="H289" i="1"/>
  <c r="F344" i="1" l="1"/>
  <c r="F324" i="1"/>
  <c r="F320" i="1"/>
  <c r="F346" i="1"/>
  <c r="F322" i="1"/>
  <c r="F318" i="1"/>
  <c r="F316" i="1"/>
  <c r="F323" i="1"/>
  <c r="F348" i="1"/>
  <c r="F336" i="1"/>
  <c r="G324" i="1"/>
  <c r="F312" i="1"/>
  <c r="G348" i="1"/>
  <c r="G347" i="1"/>
  <c r="F343" i="1"/>
  <c r="F332" i="1"/>
  <c r="F331" i="1"/>
  <c r="F327" i="1"/>
  <c r="G320" i="1"/>
  <c r="F314" i="1"/>
  <c r="G312" i="1"/>
  <c r="G344" i="1"/>
  <c r="F342" i="1"/>
  <c r="F326" i="1"/>
  <c r="G323" i="1"/>
  <c r="G321" i="1"/>
  <c r="G316" i="1"/>
  <c r="F290" i="1"/>
  <c r="F279" i="1"/>
  <c r="G333" i="1"/>
  <c r="G311" i="1"/>
  <c r="I304" i="1"/>
  <c r="M304" i="1"/>
  <c r="G297" i="1"/>
  <c r="F303" i="1"/>
  <c r="J304" i="1"/>
  <c r="K304" i="1"/>
  <c r="F284" i="1"/>
  <c r="F288" i="1"/>
  <c r="G294" i="1"/>
  <c r="L304" i="1"/>
  <c r="T304" i="1"/>
  <c r="U304" i="1"/>
  <c r="N304" i="1"/>
  <c r="H304" i="1"/>
  <c r="F294" i="1"/>
  <c r="G291" i="1"/>
  <c r="F296" i="1"/>
  <c r="G287" i="1"/>
  <c r="F280" i="1"/>
  <c r="F267" i="1"/>
  <c r="G298" i="1"/>
  <c r="F287" i="1"/>
  <c r="G290" i="1"/>
  <c r="G284" i="1"/>
  <c r="G296" i="1"/>
  <c r="F298" i="1"/>
  <c r="G299" i="1"/>
  <c r="F291" i="1"/>
  <c r="G288" i="1"/>
  <c r="F297" i="1"/>
  <c r="G303" i="1"/>
  <c r="G270" i="1"/>
  <c r="G286" i="1"/>
  <c r="G279" i="1"/>
  <c r="G277" i="1"/>
  <c r="F274" i="1"/>
  <c r="F299" i="1"/>
  <c r="F286" i="1"/>
  <c r="F270" i="1"/>
  <c r="G274" i="1"/>
  <c r="F277" i="1"/>
  <c r="G266" i="1"/>
  <c r="G275" i="1"/>
  <c r="F275" i="1"/>
  <c r="G272" i="1"/>
  <c r="G267" i="1"/>
  <c r="F272" i="1"/>
  <c r="F266" i="1"/>
  <c r="G280" i="1"/>
  <c r="G341" i="1"/>
  <c r="T349" i="1"/>
  <c r="G336" i="1"/>
  <c r="F335" i="1"/>
  <c r="F334" i="1"/>
  <c r="L349" i="1"/>
  <c r="J349" i="1"/>
  <c r="U349" i="1"/>
  <c r="K349" i="1"/>
  <c r="G315" i="1"/>
  <c r="N349" i="1"/>
  <c r="F315" i="1"/>
  <c r="M349" i="1"/>
  <c r="I349" i="1"/>
  <c r="H349" i="1"/>
  <c r="F347" i="1"/>
  <c r="G345" i="1"/>
  <c r="F340" i="1"/>
  <c r="G340" i="1"/>
  <c r="F339" i="1"/>
  <c r="F338" i="1"/>
  <c r="G337" i="1"/>
  <c r="G332" i="1"/>
  <c r="F330" i="1"/>
  <c r="G329" i="1"/>
  <c r="F328" i="1"/>
  <c r="G328" i="1"/>
  <c r="G325" i="1"/>
  <c r="F319" i="1"/>
  <c r="G319" i="1"/>
  <c r="G317" i="1"/>
  <c r="G313" i="1"/>
  <c r="G346" i="1"/>
  <c r="F345" i="1"/>
  <c r="G342" i="1"/>
  <c r="F341" i="1"/>
  <c r="G338" i="1"/>
  <c r="F337" i="1"/>
  <c r="G334" i="1"/>
  <c r="F333" i="1"/>
  <c r="G330" i="1"/>
  <c r="F329" i="1"/>
  <c r="G326" i="1"/>
  <c r="F325" i="1"/>
  <c r="G322" i="1"/>
  <c r="F321" i="1"/>
  <c r="G318" i="1"/>
  <c r="F317" i="1"/>
  <c r="G314" i="1"/>
  <c r="F313" i="1"/>
  <c r="G343" i="1"/>
  <c r="G339" i="1"/>
  <c r="G335" i="1"/>
  <c r="G331" i="1"/>
  <c r="G327" i="1"/>
  <c r="F311" i="1"/>
  <c r="G295" i="1"/>
  <c r="F276" i="1"/>
  <c r="F295" i="1"/>
  <c r="G292" i="1"/>
  <c r="G282" i="1"/>
  <c r="G302" i="1"/>
  <c r="F292" i="1"/>
  <c r="F271" i="1"/>
  <c r="F278" i="1"/>
  <c r="F283" i="1"/>
  <c r="F293" i="1"/>
  <c r="G268" i="1"/>
  <c r="F300" i="1"/>
  <c r="G281" i="1"/>
  <c r="G276" i="1"/>
  <c r="G273" i="1"/>
  <c r="F285" i="1"/>
  <c r="G301" i="1"/>
  <c r="G289" i="1"/>
  <c r="F281" i="1"/>
  <c r="G271" i="1"/>
  <c r="F268" i="1"/>
  <c r="G283" i="1"/>
  <c r="F282" i="1"/>
  <c r="F269" i="1"/>
  <c r="F273" i="1"/>
  <c r="G278" i="1"/>
  <c r="F301" i="1"/>
  <c r="F289" i="1"/>
  <c r="F302" i="1"/>
  <c r="G269" i="1"/>
  <c r="G293" i="1"/>
  <c r="G285" i="1"/>
  <c r="G300" i="1"/>
  <c r="AA259" i="1"/>
  <c r="Z259" i="1"/>
  <c r="Y259" i="1"/>
  <c r="X259" i="1"/>
  <c r="W259" i="1"/>
  <c r="T259" i="1"/>
  <c r="S259" i="1"/>
  <c r="R259" i="1"/>
  <c r="Q259" i="1"/>
  <c r="P259" i="1"/>
  <c r="J259" i="1"/>
  <c r="I259" i="1"/>
  <c r="H259" i="1"/>
  <c r="G259" i="1"/>
  <c r="AA229" i="1"/>
  <c r="Z229" i="1"/>
  <c r="Y229" i="1"/>
  <c r="X229" i="1"/>
  <c r="W229" i="1"/>
  <c r="T229" i="1"/>
  <c r="S229" i="1"/>
  <c r="R229" i="1"/>
  <c r="Q229" i="1"/>
  <c r="P22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O258" i="1"/>
  <c r="N258" i="1"/>
  <c r="O257" i="1"/>
  <c r="N257" i="1"/>
  <c r="O256" i="1"/>
  <c r="N256" i="1"/>
  <c r="O255" i="1"/>
  <c r="N255" i="1"/>
  <c r="O254" i="1"/>
  <c r="N254" i="1"/>
  <c r="O253" i="1"/>
  <c r="N253" i="1"/>
  <c r="O252" i="1"/>
  <c r="N252" i="1"/>
  <c r="O251" i="1"/>
  <c r="N251" i="1"/>
  <c r="O250" i="1"/>
  <c r="N250" i="1"/>
  <c r="O249" i="1"/>
  <c r="N249" i="1"/>
  <c r="O248" i="1"/>
  <c r="N248" i="1"/>
  <c r="O247" i="1"/>
  <c r="N247" i="1"/>
  <c r="O246" i="1"/>
  <c r="N246" i="1"/>
  <c r="O245" i="1"/>
  <c r="N245" i="1"/>
  <c r="O244" i="1"/>
  <c r="N244" i="1"/>
  <c r="O243" i="1"/>
  <c r="N243" i="1"/>
  <c r="O242" i="1"/>
  <c r="N242" i="1"/>
  <c r="O241" i="1"/>
  <c r="N241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V226" i="1"/>
  <c r="U226" i="1"/>
  <c r="V227" i="1"/>
  <c r="U227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N212" i="1"/>
  <c r="O212" i="1"/>
  <c r="N213" i="1"/>
  <c r="O213" i="1"/>
  <c r="N214" i="1"/>
  <c r="O214" i="1"/>
  <c r="N215" i="1"/>
  <c r="O215" i="1"/>
  <c r="N216" i="1"/>
  <c r="O216" i="1"/>
  <c r="N217" i="1"/>
  <c r="O217" i="1"/>
  <c r="N218" i="1"/>
  <c r="O218" i="1"/>
  <c r="N219" i="1"/>
  <c r="O219" i="1"/>
  <c r="N220" i="1"/>
  <c r="O220" i="1"/>
  <c r="N221" i="1"/>
  <c r="O221" i="1"/>
  <c r="N222" i="1"/>
  <c r="O222" i="1"/>
  <c r="N223" i="1"/>
  <c r="O223" i="1"/>
  <c r="N224" i="1"/>
  <c r="O224" i="1"/>
  <c r="N225" i="1"/>
  <c r="O225" i="1"/>
  <c r="N227" i="1"/>
  <c r="O227" i="1"/>
  <c r="N226" i="1"/>
  <c r="O226" i="1"/>
  <c r="O211" i="1"/>
  <c r="N211" i="1"/>
  <c r="H211" i="1"/>
  <c r="I211" i="1"/>
  <c r="J211" i="1"/>
  <c r="K211" i="1"/>
  <c r="L211" i="1"/>
  <c r="H212" i="1"/>
  <c r="I212" i="1"/>
  <c r="J212" i="1"/>
  <c r="K212" i="1"/>
  <c r="L212" i="1"/>
  <c r="H213" i="1"/>
  <c r="I213" i="1"/>
  <c r="J213" i="1"/>
  <c r="K213" i="1"/>
  <c r="L213" i="1"/>
  <c r="H214" i="1"/>
  <c r="I214" i="1"/>
  <c r="J214" i="1"/>
  <c r="K214" i="1"/>
  <c r="L214" i="1"/>
  <c r="H215" i="1"/>
  <c r="I215" i="1"/>
  <c r="J215" i="1"/>
  <c r="K215" i="1"/>
  <c r="L215" i="1"/>
  <c r="H216" i="1"/>
  <c r="I216" i="1"/>
  <c r="J216" i="1"/>
  <c r="K216" i="1"/>
  <c r="L216" i="1"/>
  <c r="H217" i="1"/>
  <c r="I217" i="1"/>
  <c r="J217" i="1"/>
  <c r="K217" i="1"/>
  <c r="L217" i="1"/>
  <c r="H218" i="1"/>
  <c r="I218" i="1"/>
  <c r="J218" i="1"/>
  <c r="K218" i="1"/>
  <c r="L218" i="1"/>
  <c r="H219" i="1"/>
  <c r="I219" i="1"/>
  <c r="J219" i="1"/>
  <c r="K219" i="1"/>
  <c r="L219" i="1"/>
  <c r="H220" i="1"/>
  <c r="I220" i="1"/>
  <c r="J220" i="1"/>
  <c r="K220" i="1"/>
  <c r="L220" i="1"/>
  <c r="H221" i="1"/>
  <c r="I221" i="1"/>
  <c r="J221" i="1"/>
  <c r="K221" i="1"/>
  <c r="L221" i="1"/>
  <c r="H222" i="1"/>
  <c r="I222" i="1"/>
  <c r="J222" i="1"/>
  <c r="K222" i="1"/>
  <c r="L222" i="1"/>
  <c r="H223" i="1"/>
  <c r="I223" i="1"/>
  <c r="J223" i="1"/>
  <c r="K223" i="1"/>
  <c r="L223" i="1"/>
  <c r="H224" i="1"/>
  <c r="I224" i="1"/>
  <c r="J224" i="1"/>
  <c r="K224" i="1"/>
  <c r="L224" i="1"/>
  <c r="H225" i="1"/>
  <c r="I225" i="1"/>
  <c r="J225" i="1"/>
  <c r="K225" i="1"/>
  <c r="L225" i="1"/>
  <c r="H227" i="1"/>
  <c r="I227" i="1"/>
  <c r="J227" i="1"/>
  <c r="K227" i="1"/>
  <c r="L227" i="1"/>
  <c r="H226" i="1"/>
  <c r="I226" i="1"/>
  <c r="J226" i="1"/>
  <c r="K226" i="1"/>
  <c r="L226" i="1"/>
  <c r="G304" i="1" l="1"/>
  <c r="F349" i="1"/>
  <c r="G349" i="1"/>
  <c r="M219" i="1"/>
  <c r="M215" i="1"/>
  <c r="F227" i="1"/>
  <c r="M211" i="1"/>
  <c r="M214" i="1"/>
  <c r="M241" i="1"/>
  <c r="M243" i="1"/>
  <c r="M245" i="1"/>
  <c r="M247" i="1"/>
  <c r="M249" i="1"/>
  <c r="M251" i="1"/>
  <c r="M258" i="1"/>
  <c r="U229" i="1"/>
  <c r="N259" i="1"/>
  <c r="V229" i="1"/>
  <c r="L259" i="1"/>
  <c r="M244" i="1"/>
  <c r="M253" i="1"/>
  <c r="O259" i="1"/>
  <c r="M248" i="1"/>
  <c r="M255" i="1"/>
  <c r="V259" i="1"/>
  <c r="F224" i="1"/>
  <c r="M221" i="1"/>
  <c r="M217" i="1"/>
  <c r="M213" i="1"/>
  <c r="M250" i="1"/>
  <c r="U259" i="1"/>
  <c r="M216" i="1"/>
  <c r="L229" i="1"/>
  <c r="H229" i="1"/>
  <c r="O229" i="1"/>
  <c r="M257" i="1"/>
  <c r="J229" i="1"/>
  <c r="N229" i="1"/>
  <c r="I229" i="1"/>
  <c r="M252" i="1"/>
  <c r="M254" i="1"/>
  <c r="M256" i="1"/>
  <c r="M242" i="1"/>
  <c r="M246" i="1"/>
  <c r="K229" i="1"/>
  <c r="F304" i="1"/>
  <c r="K259" i="1"/>
  <c r="M227" i="1"/>
  <c r="M222" i="1"/>
  <c r="M218" i="1"/>
  <c r="M225" i="1"/>
  <c r="M212" i="1"/>
  <c r="G227" i="1"/>
  <c r="M224" i="1"/>
  <c r="M220" i="1"/>
  <c r="F215" i="1"/>
  <c r="M226" i="1"/>
  <c r="M223" i="1"/>
  <c r="F222" i="1"/>
  <c r="F218" i="1"/>
  <c r="G224" i="1"/>
  <c r="F226" i="1"/>
  <c r="F219" i="1"/>
  <c r="F211" i="1"/>
  <c r="F221" i="1"/>
  <c r="G220" i="1"/>
  <c r="F217" i="1"/>
  <c r="G216" i="1"/>
  <c r="G215" i="1"/>
  <c r="F212" i="1"/>
  <c r="F220" i="1"/>
  <c r="G226" i="1"/>
  <c r="G218" i="1"/>
  <c r="F213" i="1"/>
  <c r="G214" i="1"/>
  <c r="G212" i="1"/>
  <c r="G223" i="1"/>
  <c r="F225" i="1"/>
  <c r="F223" i="1"/>
  <c r="G222" i="1"/>
  <c r="G219" i="1"/>
  <c r="F216" i="1"/>
  <c r="F214" i="1"/>
  <c r="G225" i="1"/>
  <c r="G221" i="1"/>
  <c r="G217" i="1"/>
  <c r="G213" i="1"/>
  <c r="G211" i="1"/>
  <c r="AA200" i="1"/>
  <c r="Z200" i="1"/>
  <c r="Y200" i="1"/>
  <c r="X200" i="1"/>
  <c r="W200" i="1"/>
  <c r="T200" i="1"/>
  <c r="S200" i="1"/>
  <c r="R200" i="1"/>
  <c r="Q200" i="1"/>
  <c r="P200" i="1"/>
  <c r="V199" i="1"/>
  <c r="U199" i="1"/>
  <c r="O199" i="1"/>
  <c r="N199" i="1"/>
  <c r="L199" i="1"/>
  <c r="K199" i="1"/>
  <c r="J199" i="1"/>
  <c r="I199" i="1"/>
  <c r="H199" i="1"/>
  <c r="V198" i="1"/>
  <c r="U198" i="1"/>
  <c r="O198" i="1"/>
  <c r="N198" i="1"/>
  <c r="L198" i="1"/>
  <c r="K198" i="1"/>
  <c r="J198" i="1"/>
  <c r="I198" i="1"/>
  <c r="H198" i="1"/>
  <c r="V197" i="1"/>
  <c r="U197" i="1"/>
  <c r="O197" i="1"/>
  <c r="N197" i="1"/>
  <c r="L197" i="1"/>
  <c r="K197" i="1"/>
  <c r="J197" i="1"/>
  <c r="I197" i="1"/>
  <c r="H197" i="1"/>
  <c r="V196" i="1"/>
  <c r="U196" i="1"/>
  <c r="O196" i="1"/>
  <c r="N196" i="1"/>
  <c r="L196" i="1"/>
  <c r="K196" i="1"/>
  <c r="J196" i="1"/>
  <c r="I196" i="1"/>
  <c r="H196" i="1"/>
  <c r="V195" i="1"/>
  <c r="U195" i="1"/>
  <c r="O195" i="1"/>
  <c r="N195" i="1"/>
  <c r="L195" i="1"/>
  <c r="K195" i="1"/>
  <c r="J195" i="1"/>
  <c r="I195" i="1"/>
  <c r="H195" i="1"/>
  <c r="V194" i="1"/>
  <c r="U194" i="1"/>
  <c r="O194" i="1"/>
  <c r="N194" i="1"/>
  <c r="L194" i="1"/>
  <c r="K194" i="1"/>
  <c r="J194" i="1"/>
  <c r="I194" i="1"/>
  <c r="H194" i="1"/>
  <c r="V193" i="1"/>
  <c r="U193" i="1"/>
  <c r="O193" i="1"/>
  <c r="N193" i="1"/>
  <c r="L193" i="1"/>
  <c r="K193" i="1"/>
  <c r="J193" i="1"/>
  <c r="I193" i="1"/>
  <c r="H193" i="1"/>
  <c r="V192" i="1"/>
  <c r="U192" i="1"/>
  <c r="O192" i="1"/>
  <c r="N192" i="1"/>
  <c r="L192" i="1"/>
  <c r="K192" i="1"/>
  <c r="J192" i="1"/>
  <c r="I192" i="1"/>
  <c r="H192" i="1"/>
  <c r="V191" i="1"/>
  <c r="U191" i="1"/>
  <c r="O191" i="1"/>
  <c r="N191" i="1"/>
  <c r="L191" i="1"/>
  <c r="K191" i="1"/>
  <c r="J191" i="1"/>
  <c r="I191" i="1"/>
  <c r="H191" i="1"/>
  <c r="V190" i="1"/>
  <c r="U190" i="1"/>
  <c r="O190" i="1"/>
  <c r="N190" i="1"/>
  <c r="L190" i="1"/>
  <c r="K190" i="1"/>
  <c r="J190" i="1"/>
  <c r="I190" i="1"/>
  <c r="H190" i="1"/>
  <c r="V189" i="1"/>
  <c r="U189" i="1"/>
  <c r="O189" i="1"/>
  <c r="N189" i="1"/>
  <c r="L189" i="1"/>
  <c r="K189" i="1"/>
  <c r="J189" i="1"/>
  <c r="I189" i="1"/>
  <c r="H189" i="1"/>
  <c r="V188" i="1"/>
  <c r="U188" i="1"/>
  <c r="O188" i="1"/>
  <c r="N188" i="1"/>
  <c r="L188" i="1"/>
  <c r="K188" i="1"/>
  <c r="J188" i="1"/>
  <c r="I188" i="1"/>
  <c r="H188" i="1"/>
  <c r="V187" i="1"/>
  <c r="U187" i="1"/>
  <c r="O187" i="1"/>
  <c r="N187" i="1"/>
  <c r="L187" i="1"/>
  <c r="K187" i="1"/>
  <c r="J187" i="1"/>
  <c r="I187" i="1"/>
  <c r="H187" i="1"/>
  <c r="V186" i="1"/>
  <c r="U186" i="1"/>
  <c r="O186" i="1"/>
  <c r="N186" i="1"/>
  <c r="L186" i="1"/>
  <c r="K186" i="1"/>
  <c r="J186" i="1"/>
  <c r="I186" i="1"/>
  <c r="H186" i="1"/>
  <c r="V185" i="1"/>
  <c r="U185" i="1"/>
  <c r="O185" i="1"/>
  <c r="N185" i="1"/>
  <c r="L185" i="1"/>
  <c r="K185" i="1"/>
  <c r="J185" i="1"/>
  <c r="I185" i="1"/>
  <c r="H185" i="1"/>
  <c r="V184" i="1"/>
  <c r="U184" i="1"/>
  <c r="O184" i="1"/>
  <c r="N184" i="1"/>
  <c r="L184" i="1"/>
  <c r="K184" i="1"/>
  <c r="J184" i="1"/>
  <c r="I184" i="1"/>
  <c r="H184" i="1"/>
  <c r="V183" i="1"/>
  <c r="U183" i="1"/>
  <c r="O183" i="1"/>
  <c r="N183" i="1"/>
  <c r="L183" i="1"/>
  <c r="K183" i="1"/>
  <c r="J183" i="1"/>
  <c r="I183" i="1"/>
  <c r="H183" i="1"/>
  <c r="V182" i="1"/>
  <c r="U182" i="1"/>
  <c r="O182" i="1"/>
  <c r="N182" i="1"/>
  <c r="L182" i="1"/>
  <c r="K182" i="1"/>
  <c r="J182" i="1"/>
  <c r="I182" i="1"/>
  <c r="H182" i="1"/>
  <c r="AA173" i="1"/>
  <c r="Z173" i="1"/>
  <c r="Y173" i="1"/>
  <c r="X173" i="1"/>
  <c r="W173" i="1"/>
  <c r="T173" i="1"/>
  <c r="S173" i="1"/>
  <c r="R173" i="1"/>
  <c r="Q173" i="1"/>
  <c r="P173" i="1"/>
  <c r="V172" i="1"/>
  <c r="U172" i="1"/>
  <c r="O172" i="1"/>
  <c r="N172" i="1"/>
  <c r="L172" i="1"/>
  <c r="K172" i="1"/>
  <c r="J172" i="1"/>
  <c r="I172" i="1"/>
  <c r="H172" i="1"/>
  <c r="V171" i="1"/>
  <c r="U171" i="1"/>
  <c r="O171" i="1"/>
  <c r="N171" i="1"/>
  <c r="L171" i="1"/>
  <c r="K171" i="1"/>
  <c r="J171" i="1"/>
  <c r="I171" i="1"/>
  <c r="H171" i="1"/>
  <c r="V170" i="1"/>
  <c r="U170" i="1"/>
  <c r="O170" i="1"/>
  <c r="N170" i="1"/>
  <c r="L170" i="1"/>
  <c r="K170" i="1"/>
  <c r="J170" i="1"/>
  <c r="I170" i="1"/>
  <c r="H170" i="1"/>
  <c r="V169" i="1"/>
  <c r="U169" i="1"/>
  <c r="O169" i="1"/>
  <c r="N169" i="1"/>
  <c r="L169" i="1"/>
  <c r="K169" i="1"/>
  <c r="J169" i="1"/>
  <c r="I169" i="1"/>
  <c r="H169" i="1"/>
  <c r="V168" i="1"/>
  <c r="U168" i="1"/>
  <c r="O168" i="1"/>
  <c r="N168" i="1"/>
  <c r="L168" i="1"/>
  <c r="K168" i="1"/>
  <c r="J168" i="1"/>
  <c r="I168" i="1"/>
  <c r="H168" i="1"/>
  <c r="V167" i="1"/>
  <c r="U167" i="1"/>
  <c r="O167" i="1"/>
  <c r="N167" i="1"/>
  <c r="L167" i="1"/>
  <c r="K167" i="1"/>
  <c r="J167" i="1"/>
  <c r="I167" i="1"/>
  <c r="H167" i="1"/>
  <c r="V166" i="1"/>
  <c r="U166" i="1"/>
  <c r="O166" i="1"/>
  <c r="N166" i="1"/>
  <c r="L166" i="1"/>
  <c r="K166" i="1"/>
  <c r="J166" i="1"/>
  <c r="I166" i="1"/>
  <c r="H166" i="1"/>
  <c r="V165" i="1"/>
  <c r="U165" i="1"/>
  <c r="O165" i="1"/>
  <c r="N165" i="1"/>
  <c r="L165" i="1"/>
  <c r="K165" i="1"/>
  <c r="J165" i="1"/>
  <c r="I165" i="1"/>
  <c r="H165" i="1"/>
  <c r="V164" i="1"/>
  <c r="U164" i="1"/>
  <c r="O164" i="1"/>
  <c r="N164" i="1"/>
  <c r="L164" i="1"/>
  <c r="K164" i="1"/>
  <c r="J164" i="1"/>
  <c r="I164" i="1"/>
  <c r="H164" i="1"/>
  <c r="V163" i="1"/>
  <c r="U163" i="1"/>
  <c r="O163" i="1"/>
  <c r="N163" i="1"/>
  <c r="L163" i="1"/>
  <c r="K163" i="1"/>
  <c r="J163" i="1"/>
  <c r="I163" i="1"/>
  <c r="H163" i="1"/>
  <c r="V162" i="1"/>
  <c r="U162" i="1"/>
  <c r="O162" i="1"/>
  <c r="N162" i="1"/>
  <c r="L162" i="1"/>
  <c r="K162" i="1"/>
  <c r="J162" i="1"/>
  <c r="I162" i="1"/>
  <c r="H162" i="1"/>
  <c r="V161" i="1"/>
  <c r="U161" i="1"/>
  <c r="O161" i="1"/>
  <c r="N161" i="1"/>
  <c r="L161" i="1"/>
  <c r="K161" i="1"/>
  <c r="J161" i="1"/>
  <c r="I161" i="1"/>
  <c r="H161" i="1"/>
  <c r="V160" i="1"/>
  <c r="U160" i="1"/>
  <c r="O160" i="1"/>
  <c r="N160" i="1"/>
  <c r="L160" i="1"/>
  <c r="K160" i="1"/>
  <c r="J160" i="1"/>
  <c r="I160" i="1"/>
  <c r="H160" i="1"/>
  <c r="V159" i="1"/>
  <c r="U159" i="1"/>
  <c r="O159" i="1"/>
  <c r="N159" i="1"/>
  <c r="L159" i="1"/>
  <c r="K159" i="1"/>
  <c r="J159" i="1"/>
  <c r="I159" i="1"/>
  <c r="H159" i="1"/>
  <c r="V158" i="1"/>
  <c r="U158" i="1"/>
  <c r="O158" i="1"/>
  <c r="N158" i="1"/>
  <c r="L158" i="1"/>
  <c r="K158" i="1"/>
  <c r="J158" i="1"/>
  <c r="I158" i="1"/>
  <c r="H158" i="1"/>
  <c r="V157" i="1"/>
  <c r="U157" i="1"/>
  <c r="O157" i="1"/>
  <c r="N157" i="1"/>
  <c r="L157" i="1"/>
  <c r="K157" i="1"/>
  <c r="J157" i="1"/>
  <c r="I157" i="1"/>
  <c r="H157" i="1"/>
  <c r="V156" i="1"/>
  <c r="U156" i="1"/>
  <c r="O156" i="1"/>
  <c r="N156" i="1"/>
  <c r="L156" i="1"/>
  <c r="K156" i="1"/>
  <c r="J156" i="1"/>
  <c r="I156" i="1"/>
  <c r="H156" i="1"/>
  <c r="V155" i="1"/>
  <c r="U155" i="1"/>
  <c r="O155" i="1"/>
  <c r="N155" i="1"/>
  <c r="L155" i="1"/>
  <c r="K155" i="1"/>
  <c r="J155" i="1"/>
  <c r="I155" i="1"/>
  <c r="H155" i="1"/>
  <c r="J72" i="1"/>
  <c r="U72" i="1" s="1"/>
  <c r="I72" i="1"/>
  <c r="T72" i="1" s="1"/>
  <c r="J113" i="1"/>
  <c r="U113" i="1" s="1"/>
  <c r="J112" i="1"/>
  <c r="U112" i="1" s="1"/>
  <c r="I113" i="1"/>
  <c r="T113" i="1" s="1"/>
  <c r="I112" i="1"/>
  <c r="T112" i="1" s="1"/>
  <c r="J70" i="1"/>
  <c r="U70" i="1" s="1"/>
  <c r="I70" i="1"/>
  <c r="T70" i="1" s="1"/>
  <c r="J27" i="1"/>
  <c r="I27" i="1"/>
  <c r="T27" i="1" s="1"/>
  <c r="J111" i="1"/>
  <c r="U111" i="1" s="1"/>
  <c r="I111" i="1"/>
  <c r="T111" i="1" s="1"/>
  <c r="J69" i="1"/>
  <c r="U69" i="1" s="1"/>
  <c r="I69" i="1"/>
  <c r="T69" i="1" s="1"/>
  <c r="T109" i="1"/>
  <c r="U109" i="1"/>
  <c r="J146" i="1"/>
  <c r="U146" i="1" s="1"/>
  <c r="I146" i="1"/>
  <c r="T146" i="1" s="1"/>
  <c r="J73" i="1"/>
  <c r="I73" i="1"/>
  <c r="T73" i="1" s="1"/>
  <c r="J108" i="1"/>
  <c r="U108" i="1" s="1"/>
  <c r="I108" i="1"/>
  <c r="T108" i="1" s="1"/>
  <c r="J26" i="1"/>
  <c r="U26" i="1" s="1"/>
  <c r="I26" i="1"/>
  <c r="T26" i="1" s="1"/>
  <c r="I147" i="1"/>
  <c r="J147" i="1"/>
  <c r="U147" i="1" s="1"/>
  <c r="J64" i="1"/>
  <c r="I64" i="1"/>
  <c r="T64" i="1" s="1"/>
  <c r="J66" i="1"/>
  <c r="U66" i="1" s="1"/>
  <c r="I66" i="1"/>
  <c r="T66" i="1" s="1"/>
  <c r="I25" i="1"/>
  <c r="J25" i="1"/>
  <c r="U25" i="1" s="1"/>
  <c r="I144" i="1"/>
  <c r="T144" i="1" s="1"/>
  <c r="J144" i="1"/>
  <c r="J103" i="1"/>
  <c r="U103" i="1" s="1"/>
  <c r="I103" i="1"/>
  <c r="T103" i="1" s="1"/>
  <c r="J102" i="1"/>
  <c r="U102" i="1" s="1"/>
  <c r="I102" i="1"/>
  <c r="T102" i="1" s="1"/>
  <c r="J35" i="1"/>
  <c r="U35" i="1" s="1"/>
  <c r="I35" i="1"/>
  <c r="T35" i="1" s="1"/>
  <c r="I62" i="1"/>
  <c r="J62" i="1"/>
  <c r="U62" i="1" s="1"/>
  <c r="I143" i="1"/>
  <c r="J143" i="1"/>
  <c r="U143" i="1" s="1"/>
  <c r="I141" i="1"/>
  <c r="J141" i="1"/>
  <c r="U141" i="1" s="1"/>
  <c r="I60" i="1"/>
  <c r="T60" i="1" s="1"/>
  <c r="J60" i="1"/>
  <c r="J101" i="1"/>
  <c r="I101" i="1"/>
  <c r="T101" i="1" s="1"/>
  <c r="J137" i="1"/>
  <c r="I137" i="1"/>
  <c r="T137" i="1" s="1"/>
  <c r="I138" i="1"/>
  <c r="T138" i="1" s="1"/>
  <c r="J138" i="1"/>
  <c r="U138" i="1" s="1"/>
  <c r="J135" i="1"/>
  <c r="I135" i="1"/>
  <c r="T135" i="1" s="1"/>
  <c r="J136" i="1"/>
  <c r="I136" i="1"/>
  <c r="T136" i="1" s="1"/>
  <c r="I52" i="1"/>
  <c r="J52" i="1"/>
  <c r="U52" i="1" s="1"/>
  <c r="J129" i="1"/>
  <c r="U129" i="1" s="1"/>
  <c r="I129" i="1"/>
  <c r="T129" i="1" s="1"/>
  <c r="J130" i="1"/>
  <c r="U130" i="1" s="1"/>
  <c r="I130" i="1"/>
  <c r="T130" i="1" s="1"/>
  <c r="J94" i="1"/>
  <c r="U94" i="1" s="1"/>
  <c r="I94" i="1"/>
  <c r="T94" i="1" s="1"/>
  <c r="I92" i="1"/>
  <c r="J92" i="1"/>
  <c r="U92" i="1" s="1"/>
  <c r="I45" i="1"/>
  <c r="J45" i="1"/>
  <c r="U45" i="1" s="1"/>
  <c r="J88" i="1"/>
  <c r="U88" i="1" s="1"/>
  <c r="I88" i="1"/>
  <c r="T88" i="1" s="1"/>
  <c r="J42" i="1"/>
  <c r="U42" i="1" s="1"/>
  <c r="I42" i="1"/>
  <c r="T42" i="1" s="1"/>
  <c r="I40" i="1"/>
  <c r="T40" i="1" s="1"/>
  <c r="J40" i="1"/>
  <c r="U40" i="1" s="1"/>
  <c r="J38" i="1"/>
  <c r="U38" i="1" s="1"/>
  <c r="I38" i="1"/>
  <c r="T38" i="1" s="1"/>
  <c r="I83" i="1"/>
  <c r="J83" i="1"/>
  <c r="U83" i="1" s="1"/>
  <c r="I97" i="1"/>
  <c r="J97" i="1"/>
  <c r="U97" i="1" s="1"/>
  <c r="I79" i="1"/>
  <c r="T79" i="1" s="1"/>
  <c r="J79" i="1"/>
  <c r="U79" i="1" s="1"/>
  <c r="I33" i="1"/>
  <c r="J33" i="1"/>
  <c r="U33" i="1" s="1"/>
  <c r="J71" i="1"/>
  <c r="U71" i="1" s="1"/>
  <c r="I71" i="1"/>
  <c r="T71" i="1" s="1"/>
  <c r="J110" i="1"/>
  <c r="U110" i="1" s="1"/>
  <c r="I110" i="1"/>
  <c r="T110" i="1" s="1"/>
  <c r="J50" i="1"/>
  <c r="U50" i="1" s="1"/>
  <c r="I50" i="1"/>
  <c r="T50" i="1" s="1"/>
  <c r="J61" i="1"/>
  <c r="U61" i="1" s="1"/>
  <c r="I61" i="1"/>
  <c r="T61" i="1" s="1"/>
  <c r="I99" i="1"/>
  <c r="J99" i="1"/>
  <c r="U99" i="1" s="1"/>
  <c r="J49" i="1"/>
  <c r="U49" i="1" s="1"/>
  <c r="I49" i="1"/>
  <c r="J96" i="1"/>
  <c r="U96" i="1" s="1"/>
  <c r="I96" i="1"/>
  <c r="T96" i="1" s="1"/>
  <c r="J90" i="1"/>
  <c r="U90" i="1" s="1"/>
  <c r="I90" i="1"/>
  <c r="T90" i="1" s="1"/>
  <c r="J47" i="1"/>
  <c r="U47" i="1" s="1"/>
  <c r="I47" i="1"/>
  <c r="T47" i="1" s="1"/>
  <c r="I44" i="1"/>
  <c r="T44" i="1" s="1"/>
  <c r="J44" i="1"/>
  <c r="U44" i="1" s="1"/>
  <c r="I68" i="1"/>
  <c r="J68" i="1"/>
  <c r="J85" i="1"/>
  <c r="U85" i="1" s="1"/>
  <c r="I85" i="1"/>
  <c r="T85" i="1" s="1"/>
  <c r="I84" i="1"/>
  <c r="J84" i="1"/>
  <c r="U84" i="1" s="1"/>
  <c r="J43" i="1"/>
  <c r="U43" i="1" s="1"/>
  <c r="I43" i="1"/>
  <c r="T43" i="1" s="1"/>
  <c r="J37" i="1"/>
  <c r="U37" i="1" s="1"/>
  <c r="I37" i="1"/>
  <c r="T37" i="1" s="1"/>
  <c r="J80" i="1"/>
  <c r="U80" i="1" s="1"/>
  <c r="I80" i="1"/>
  <c r="T80" i="1" s="1"/>
  <c r="I119" i="1"/>
  <c r="T119" i="1" s="1"/>
  <c r="J119" i="1"/>
  <c r="U119" i="1" s="1"/>
  <c r="I142" i="1"/>
  <c r="J142" i="1"/>
  <c r="I125" i="1"/>
  <c r="J125" i="1"/>
  <c r="I133" i="1"/>
  <c r="J133" i="1"/>
  <c r="I123" i="1"/>
  <c r="T123" i="1" s="1"/>
  <c r="J123" i="1"/>
  <c r="U123" i="1" s="1"/>
  <c r="I131" i="1"/>
  <c r="J131" i="1"/>
  <c r="I120" i="1"/>
  <c r="J120" i="1"/>
  <c r="I126" i="1"/>
  <c r="J126" i="1"/>
  <c r="I117" i="1"/>
  <c r="J117" i="1"/>
  <c r="I127" i="1"/>
  <c r="J127" i="1"/>
  <c r="I134" i="1"/>
  <c r="J134" i="1"/>
  <c r="I145" i="1"/>
  <c r="J145" i="1"/>
  <c r="I116" i="1"/>
  <c r="J116" i="1"/>
  <c r="I118" i="1"/>
  <c r="T118" i="1" s="1"/>
  <c r="J118" i="1"/>
  <c r="U118" i="1" s="1"/>
  <c r="I139" i="1"/>
  <c r="J139" i="1"/>
  <c r="I148" i="1"/>
  <c r="J148" i="1"/>
  <c r="I128" i="1"/>
  <c r="J128" i="1"/>
  <c r="I140" i="1"/>
  <c r="J140" i="1"/>
  <c r="I124" i="1"/>
  <c r="J124" i="1"/>
  <c r="I132" i="1"/>
  <c r="J132" i="1"/>
  <c r="I63" i="1"/>
  <c r="J63" i="1"/>
  <c r="U63" i="1" s="1"/>
  <c r="I78" i="1"/>
  <c r="J78" i="1"/>
  <c r="U78" i="1" s="1"/>
  <c r="J21" i="1"/>
  <c r="U21" i="1" s="1"/>
  <c r="I21" i="1"/>
  <c r="T21" i="1" s="1"/>
  <c r="J18" i="1"/>
  <c r="U18" i="1" s="1"/>
  <c r="I18" i="1"/>
  <c r="F186" i="1" l="1"/>
  <c r="M259" i="1"/>
  <c r="G229" i="1"/>
  <c r="M229" i="1"/>
  <c r="F168" i="1"/>
  <c r="F172" i="1"/>
  <c r="F196" i="1"/>
  <c r="G199" i="1"/>
  <c r="F169" i="1"/>
  <c r="F158" i="1"/>
  <c r="K60" i="1"/>
  <c r="F194" i="1"/>
  <c r="F166" i="1"/>
  <c r="F157" i="1"/>
  <c r="F164" i="1"/>
  <c r="F167" i="1"/>
  <c r="F170" i="1"/>
  <c r="F188" i="1"/>
  <c r="F192" i="1"/>
  <c r="G193" i="1"/>
  <c r="G194" i="1"/>
  <c r="F195" i="1"/>
  <c r="F161" i="1"/>
  <c r="F165" i="1"/>
  <c r="F171" i="1"/>
  <c r="G184" i="1"/>
  <c r="F185" i="1"/>
  <c r="G192" i="1"/>
  <c r="F193" i="1"/>
  <c r="G195" i="1"/>
  <c r="F199" i="1"/>
  <c r="F163" i="1"/>
  <c r="K200" i="1"/>
  <c r="U200" i="1"/>
  <c r="H200" i="1"/>
  <c r="L200" i="1"/>
  <c r="V200" i="1"/>
  <c r="I200" i="1"/>
  <c r="J200" i="1"/>
  <c r="N200" i="1"/>
  <c r="O200" i="1"/>
  <c r="F162" i="1"/>
  <c r="F184" i="1"/>
  <c r="G185" i="1"/>
  <c r="G197" i="1"/>
  <c r="G186" i="1"/>
  <c r="G161" i="1"/>
  <c r="G156" i="1"/>
  <c r="G190" i="1"/>
  <c r="K144" i="1"/>
  <c r="I173" i="1"/>
  <c r="N173" i="1"/>
  <c r="M156" i="1"/>
  <c r="G158" i="1"/>
  <c r="G162" i="1"/>
  <c r="G164" i="1"/>
  <c r="G166" i="1"/>
  <c r="G168" i="1"/>
  <c r="G170" i="1"/>
  <c r="G172" i="1"/>
  <c r="G159" i="1"/>
  <c r="F155" i="1"/>
  <c r="K173" i="1"/>
  <c r="U173" i="1"/>
  <c r="F156" i="1"/>
  <c r="F159" i="1"/>
  <c r="G160" i="1"/>
  <c r="F190" i="1"/>
  <c r="K123" i="1"/>
  <c r="K136" i="1"/>
  <c r="J173" i="1"/>
  <c r="O173" i="1"/>
  <c r="M158" i="1"/>
  <c r="M160" i="1"/>
  <c r="M162" i="1"/>
  <c r="M172" i="1"/>
  <c r="F191" i="1"/>
  <c r="V112" i="1"/>
  <c r="G189" i="1"/>
  <c r="H173" i="1"/>
  <c r="L173" i="1"/>
  <c r="V173" i="1"/>
  <c r="G157" i="1"/>
  <c r="F160" i="1"/>
  <c r="M171" i="1"/>
  <c r="F182" i="1"/>
  <c r="G183" i="1"/>
  <c r="G163" i="1"/>
  <c r="G165" i="1"/>
  <c r="G167" i="1"/>
  <c r="G182" i="1"/>
  <c r="G191" i="1"/>
  <c r="G155" i="1"/>
  <c r="M159" i="1"/>
  <c r="M163" i="1"/>
  <c r="M165" i="1"/>
  <c r="M167" i="1"/>
  <c r="M169" i="1"/>
  <c r="F187" i="1"/>
  <c r="F197" i="1"/>
  <c r="M199" i="1"/>
  <c r="G169" i="1"/>
  <c r="G171" i="1"/>
  <c r="F198" i="1"/>
  <c r="V72" i="1"/>
  <c r="M157" i="1"/>
  <c r="M161" i="1"/>
  <c r="M164" i="1"/>
  <c r="M166" i="1"/>
  <c r="M168" i="1"/>
  <c r="M170" i="1"/>
  <c r="F183" i="1"/>
  <c r="M197" i="1"/>
  <c r="G198" i="1"/>
  <c r="G187" i="1"/>
  <c r="G188" i="1"/>
  <c r="F189" i="1"/>
  <c r="G196" i="1"/>
  <c r="M183" i="1"/>
  <c r="M185" i="1"/>
  <c r="M187" i="1"/>
  <c r="M189" i="1"/>
  <c r="M191" i="1"/>
  <c r="M193" i="1"/>
  <c r="M195" i="1"/>
  <c r="M198" i="1"/>
  <c r="M184" i="1"/>
  <c r="M188" i="1"/>
  <c r="M192" i="1"/>
  <c r="M196" i="1"/>
  <c r="M186" i="1"/>
  <c r="M190" i="1"/>
  <c r="M194" i="1"/>
  <c r="M182" i="1"/>
  <c r="M155" i="1"/>
  <c r="K99" i="1"/>
  <c r="K137" i="1"/>
  <c r="V35" i="1"/>
  <c r="K64" i="1"/>
  <c r="K73" i="1"/>
  <c r="V111" i="1"/>
  <c r="V70" i="1"/>
  <c r="V129" i="1"/>
  <c r="K118" i="1"/>
  <c r="K33" i="1"/>
  <c r="K97" i="1"/>
  <c r="K135" i="1"/>
  <c r="K101" i="1"/>
  <c r="K25" i="1"/>
  <c r="K147" i="1"/>
  <c r="V108" i="1"/>
  <c r="V113" i="1"/>
  <c r="K45" i="1"/>
  <c r="K52" i="1"/>
  <c r="K62" i="1"/>
  <c r="V102" i="1"/>
  <c r="U73" i="1"/>
  <c r="V73" i="1" s="1"/>
  <c r="K18" i="1"/>
  <c r="V138" i="1"/>
  <c r="U144" i="1"/>
  <c r="V144" i="1" s="1"/>
  <c r="T147" i="1"/>
  <c r="V147" i="1" s="1"/>
  <c r="V119" i="1"/>
  <c r="U27" i="1"/>
  <c r="V27" i="1" s="1"/>
  <c r="V109" i="1"/>
  <c r="V146" i="1"/>
  <c r="T25" i="1"/>
  <c r="V25" i="1" s="1"/>
  <c r="V26" i="1"/>
  <c r="K26" i="1"/>
  <c r="U64" i="1"/>
  <c r="V64" i="1" s="1"/>
  <c r="K103" i="1"/>
  <c r="V103" i="1"/>
  <c r="T18" i="1"/>
  <c r="V18" i="1" s="1"/>
  <c r="V118" i="1"/>
  <c r="K84" i="1"/>
  <c r="T99" i="1"/>
  <c r="V99" i="1" s="1"/>
  <c r="V110" i="1"/>
  <c r="K79" i="1"/>
  <c r="V42" i="1"/>
  <c r="K129" i="1"/>
  <c r="U136" i="1"/>
  <c r="V136" i="1" s="1"/>
  <c r="U135" i="1"/>
  <c r="V135" i="1" s="1"/>
  <c r="K138" i="1"/>
  <c r="U137" i="1"/>
  <c r="V137" i="1" s="1"/>
  <c r="U60" i="1"/>
  <c r="V60" i="1" s="1"/>
  <c r="K143" i="1"/>
  <c r="K42" i="1"/>
  <c r="K78" i="1"/>
  <c r="K83" i="1"/>
  <c r="K102" i="1"/>
  <c r="K35" i="1"/>
  <c r="T62" i="1"/>
  <c r="V62" i="1" s="1"/>
  <c r="T143" i="1"/>
  <c r="V143" i="1" s="1"/>
  <c r="K141" i="1"/>
  <c r="T141" i="1"/>
  <c r="V141" i="1" s="1"/>
  <c r="U101" i="1"/>
  <c r="V101" i="1" s="1"/>
  <c r="T52" i="1"/>
  <c r="V52" i="1" s="1"/>
  <c r="K130" i="1"/>
  <c r="V130" i="1"/>
  <c r="V94" i="1"/>
  <c r="K94" i="1"/>
  <c r="K92" i="1"/>
  <c r="T92" i="1"/>
  <c r="V92" i="1" s="1"/>
  <c r="T45" i="1"/>
  <c r="V45" i="1" s="1"/>
  <c r="V40" i="1"/>
  <c r="K40" i="1"/>
  <c r="V38" i="1"/>
  <c r="K38" i="1"/>
  <c r="T83" i="1"/>
  <c r="V83" i="1" s="1"/>
  <c r="T97" i="1"/>
  <c r="V97" i="1" s="1"/>
  <c r="V79" i="1"/>
  <c r="T33" i="1"/>
  <c r="V33" i="1" s="1"/>
  <c r="V71" i="1"/>
  <c r="K71" i="1"/>
  <c r="V50" i="1"/>
  <c r="K50" i="1"/>
  <c r="K61" i="1"/>
  <c r="V61" i="1"/>
  <c r="K49" i="1"/>
  <c r="T49" i="1"/>
  <c r="V49" i="1" s="1"/>
  <c r="V96" i="1"/>
  <c r="K96" i="1"/>
  <c r="V90" i="1"/>
  <c r="V47" i="1"/>
  <c r="K47" i="1"/>
  <c r="V85" i="1"/>
  <c r="K85" i="1"/>
  <c r="T84" i="1"/>
  <c r="V84" i="1" s="1"/>
  <c r="V43" i="1"/>
  <c r="K43" i="1"/>
  <c r="K37" i="1"/>
  <c r="V37" i="1"/>
  <c r="V80" i="1"/>
  <c r="K80" i="1"/>
  <c r="V123" i="1"/>
  <c r="K63" i="1"/>
  <c r="T63" i="1"/>
  <c r="V63" i="1" s="1"/>
  <c r="T78" i="1"/>
  <c r="V78" i="1" s="1"/>
  <c r="K119" i="1"/>
  <c r="K21" i="1"/>
  <c r="V21" i="1"/>
  <c r="T133" i="1"/>
  <c r="U133" i="1"/>
  <c r="T139" i="1"/>
  <c r="U139" i="1"/>
  <c r="T125" i="1"/>
  <c r="U125" i="1"/>
  <c r="T148" i="1"/>
  <c r="U148" i="1"/>
  <c r="T104" i="1"/>
  <c r="U104" i="1"/>
  <c r="T106" i="1"/>
  <c r="U106" i="1"/>
  <c r="T68" i="1"/>
  <c r="U68" i="1"/>
  <c r="T126" i="1"/>
  <c r="U126" i="1"/>
  <c r="T120" i="1"/>
  <c r="U120" i="1"/>
  <c r="T127" i="1"/>
  <c r="U127" i="1"/>
  <c r="T116" i="1"/>
  <c r="U116" i="1"/>
  <c r="G200" i="1" l="1"/>
  <c r="M200" i="1"/>
  <c r="G173" i="1"/>
  <c r="M173" i="1"/>
  <c r="V148" i="1"/>
  <c r="V133" i="1"/>
  <c r="V106" i="1"/>
  <c r="V139" i="1"/>
  <c r="V125" i="1"/>
  <c r="V104" i="1"/>
  <c r="V120" i="1"/>
  <c r="V127" i="1"/>
  <c r="V116" i="1"/>
  <c r="V126" i="1"/>
  <c r="I87" i="1" l="1"/>
  <c r="T87" i="1" s="1"/>
  <c r="J87" i="1"/>
  <c r="U87" i="1" s="1"/>
  <c r="I107" i="1"/>
  <c r="T107" i="1" s="1"/>
  <c r="J107" i="1"/>
  <c r="U107" i="1" s="1"/>
  <c r="I91" i="1"/>
  <c r="T91" i="1" s="1"/>
  <c r="J91" i="1"/>
  <c r="U91" i="1" s="1"/>
  <c r="I98" i="1"/>
  <c r="T98" i="1" s="1"/>
  <c r="J98" i="1"/>
  <c r="U98" i="1" s="1"/>
  <c r="I86" i="1"/>
  <c r="T86" i="1" s="1"/>
  <c r="J86" i="1"/>
  <c r="U86" i="1" s="1"/>
  <c r="J39" i="1"/>
  <c r="U39" i="1" s="1"/>
  <c r="J36" i="1"/>
  <c r="U36" i="1" s="1"/>
  <c r="J32" i="1"/>
  <c r="U32" i="1" s="1"/>
  <c r="J29" i="1"/>
  <c r="U29" i="1" s="1"/>
  <c r="J46" i="1"/>
  <c r="U46" i="1" s="1"/>
  <c r="I57" i="1"/>
  <c r="T57" i="1" s="1"/>
  <c r="I29" i="1"/>
  <c r="T29" i="1" s="1"/>
  <c r="I32" i="1"/>
  <c r="T32" i="1" s="1"/>
  <c r="I36" i="1"/>
  <c r="T36" i="1" s="1"/>
  <c r="I46" i="1"/>
  <c r="T46" i="1" s="1"/>
  <c r="I39" i="1"/>
  <c r="T39" i="1" s="1"/>
  <c r="I17" i="1"/>
  <c r="T17" i="1" s="1"/>
  <c r="J17" i="1"/>
  <c r="U17" i="1" s="1"/>
  <c r="I16" i="1"/>
  <c r="T16" i="1" s="1"/>
  <c r="J16" i="1"/>
  <c r="U16" i="1" s="1"/>
  <c r="J24" i="1"/>
  <c r="U24" i="1" s="1"/>
  <c r="I24" i="1"/>
  <c r="T24" i="1" s="1"/>
  <c r="K139" i="1"/>
  <c r="K133" i="1"/>
  <c r="K116" i="1"/>
  <c r="K127" i="1"/>
  <c r="K120" i="1"/>
  <c r="K126" i="1"/>
  <c r="U132" i="1"/>
  <c r="U124" i="1"/>
  <c r="U140" i="1"/>
  <c r="U128" i="1"/>
  <c r="U145" i="1"/>
  <c r="U134" i="1"/>
  <c r="U117" i="1"/>
  <c r="U131" i="1"/>
  <c r="U142" i="1"/>
  <c r="J121" i="1"/>
  <c r="U121" i="1" s="1"/>
  <c r="J122" i="1"/>
  <c r="U122" i="1" s="1"/>
  <c r="J93" i="1"/>
  <c r="U93" i="1" s="1"/>
  <c r="J89" i="1"/>
  <c r="U89" i="1" s="1"/>
  <c r="J77" i="1"/>
  <c r="U77" i="1" s="1"/>
  <c r="J100" i="1"/>
  <c r="U100" i="1" s="1"/>
  <c r="J114" i="1"/>
  <c r="U114" i="1" s="1"/>
  <c r="J95" i="1"/>
  <c r="U95" i="1" s="1"/>
  <c r="J82" i="1"/>
  <c r="U82" i="1" s="1"/>
  <c r="J76" i="1"/>
  <c r="U76" i="1" s="1"/>
  <c r="J81" i="1"/>
  <c r="U81" i="1" s="1"/>
  <c r="J105" i="1"/>
  <c r="U105" i="1" s="1"/>
  <c r="J58" i="1"/>
  <c r="U58" i="1" s="1"/>
  <c r="J67" i="1"/>
  <c r="U67" i="1" s="1"/>
  <c r="J30" i="1"/>
  <c r="U30" i="1" s="1"/>
  <c r="J41" i="1"/>
  <c r="U41" i="1" s="1"/>
  <c r="J74" i="1"/>
  <c r="U74" i="1" s="1"/>
  <c r="J53" i="1"/>
  <c r="U53" i="1" s="1"/>
  <c r="J59" i="1"/>
  <c r="U59" i="1" s="1"/>
  <c r="J56" i="1"/>
  <c r="U56" i="1" s="1"/>
  <c r="J31" i="1"/>
  <c r="U31" i="1" s="1"/>
  <c r="J34" i="1"/>
  <c r="U34" i="1" s="1"/>
  <c r="J48" i="1"/>
  <c r="U48" i="1" s="1"/>
  <c r="J51" i="1"/>
  <c r="U51" i="1" s="1"/>
  <c r="J65" i="1"/>
  <c r="U65" i="1" s="1"/>
  <c r="J54" i="1"/>
  <c r="U54" i="1" s="1"/>
  <c r="J55" i="1"/>
  <c r="U55" i="1" s="1"/>
  <c r="J20" i="1"/>
  <c r="U20" i="1" s="1"/>
  <c r="J23" i="1"/>
  <c r="U23" i="1" s="1"/>
  <c r="J22" i="1"/>
  <c r="U22" i="1" s="1"/>
  <c r="J19" i="1"/>
  <c r="U19" i="1" s="1"/>
  <c r="T132" i="1"/>
  <c r="T124" i="1"/>
  <c r="T140" i="1"/>
  <c r="T128" i="1"/>
  <c r="T145" i="1"/>
  <c r="T134" i="1"/>
  <c r="T131" i="1"/>
  <c r="T142" i="1"/>
  <c r="I121" i="1"/>
  <c r="T121" i="1" s="1"/>
  <c r="I122" i="1"/>
  <c r="T122" i="1" s="1"/>
  <c r="I93" i="1"/>
  <c r="T93" i="1" s="1"/>
  <c r="I89" i="1"/>
  <c r="T89" i="1" s="1"/>
  <c r="I77" i="1"/>
  <c r="T77" i="1" s="1"/>
  <c r="I100" i="1"/>
  <c r="T100" i="1" s="1"/>
  <c r="I114" i="1"/>
  <c r="T114" i="1" s="1"/>
  <c r="I95" i="1"/>
  <c r="T95" i="1" s="1"/>
  <c r="I82" i="1"/>
  <c r="T82" i="1" s="1"/>
  <c r="I76" i="1"/>
  <c r="T76" i="1" s="1"/>
  <c r="I81" i="1"/>
  <c r="T81" i="1" s="1"/>
  <c r="I105" i="1"/>
  <c r="T105" i="1" s="1"/>
  <c r="I58" i="1"/>
  <c r="T58" i="1" s="1"/>
  <c r="I67" i="1"/>
  <c r="T67" i="1" s="1"/>
  <c r="I30" i="1"/>
  <c r="T30" i="1" s="1"/>
  <c r="I41" i="1"/>
  <c r="T41" i="1" s="1"/>
  <c r="I74" i="1"/>
  <c r="T74" i="1" s="1"/>
  <c r="I53" i="1"/>
  <c r="I59" i="1"/>
  <c r="T59" i="1" s="1"/>
  <c r="I56" i="1"/>
  <c r="T56" i="1" s="1"/>
  <c r="I31" i="1"/>
  <c r="T31" i="1" s="1"/>
  <c r="I34" i="1"/>
  <c r="T34" i="1" s="1"/>
  <c r="I48" i="1"/>
  <c r="T48" i="1" s="1"/>
  <c r="I51" i="1"/>
  <c r="T51" i="1" s="1"/>
  <c r="I65" i="1"/>
  <c r="T65" i="1" s="1"/>
  <c r="I54" i="1"/>
  <c r="T54" i="1" s="1"/>
  <c r="I55" i="1"/>
  <c r="T55" i="1" s="1"/>
  <c r="I20" i="1"/>
  <c r="T20" i="1" s="1"/>
  <c r="I23" i="1"/>
  <c r="T23" i="1" s="1"/>
  <c r="I22" i="1"/>
  <c r="I19" i="1"/>
  <c r="U8" i="1"/>
  <c r="V8" i="1"/>
  <c r="W8" i="1"/>
  <c r="X8" i="1"/>
  <c r="Y8" i="1"/>
  <c r="G4" i="1"/>
  <c r="H4" i="1"/>
  <c r="I4" i="1"/>
  <c r="J4" i="1"/>
  <c r="K4" i="1"/>
  <c r="L4" i="1"/>
  <c r="S4" i="1"/>
  <c r="G5" i="1"/>
  <c r="H5" i="1"/>
  <c r="I5" i="1"/>
  <c r="J5" i="1"/>
  <c r="K5" i="1"/>
  <c r="L5" i="1"/>
  <c r="S5" i="1"/>
  <c r="G6" i="1"/>
  <c r="H6" i="1"/>
  <c r="I6" i="1"/>
  <c r="J6" i="1"/>
  <c r="K6" i="1"/>
  <c r="L6" i="1"/>
  <c r="S6" i="1"/>
  <c r="G7" i="1"/>
  <c r="H7" i="1"/>
  <c r="I7" i="1"/>
  <c r="J7" i="1"/>
  <c r="K7" i="1"/>
  <c r="L7" i="1"/>
  <c r="S7" i="1"/>
  <c r="S8" i="1" l="1"/>
  <c r="K41" i="1"/>
  <c r="V86" i="1"/>
  <c r="V91" i="1"/>
  <c r="K29" i="1"/>
  <c r="K91" i="1"/>
  <c r="V98" i="1"/>
  <c r="V107" i="1"/>
  <c r="V87" i="1"/>
  <c r="V93" i="1"/>
  <c r="V67" i="1"/>
  <c r="V100" i="1"/>
  <c r="V82" i="1"/>
  <c r="V77" i="1"/>
  <c r="V95" i="1"/>
  <c r="V89" i="1"/>
  <c r="K87" i="1"/>
  <c r="K58" i="1"/>
  <c r="K19" i="1"/>
  <c r="T19" i="1"/>
  <c r="V19" i="1" s="1"/>
  <c r="K36" i="1"/>
  <c r="K22" i="1"/>
  <c r="T22" i="1"/>
  <c r="V22" i="1" s="1"/>
  <c r="K53" i="1"/>
  <c r="T53" i="1"/>
  <c r="V53" i="1" s="1"/>
  <c r="K117" i="1"/>
  <c r="T117" i="1"/>
  <c r="V117" i="1" s="1"/>
  <c r="V46" i="1"/>
  <c r="V36" i="1"/>
  <c r="V24" i="1"/>
  <c r="K105" i="1"/>
  <c r="K145" i="1"/>
  <c r="K132" i="1"/>
  <c r="V29" i="1"/>
  <c r="K95" i="1"/>
  <c r="K20" i="1"/>
  <c r="V145" i="1"/>
  <c r="K17" i="1"/>
  <c r="K24" i="1"/>
  <c r="V17" i="1"/>
  <c r="K55" i="1"/>
  <c r="K93" i="1"/>
  <c r="K131" i="1"/>
  <c r="K81" i="1"/>
  <c r="K128" i="1"/>
  <c r="K30" i="1"/>
  <c r="K51" i="1"/>
  <c r="K89" i="1"/>
  <c r="K142" i="1"/>
  <c r="V16" i="1"/>
  <c r="K16" i="1"/>
  <c r="K56" i="1"/>
  <c r="V51" i="1"/>
  <c r="K54" i="1"/>
  <c r="K122" i="1"/>
  <c r="K34" i="1"/>
  <c r="V131" i="1"/>
  <c r="K140" i="1"/>
  <c r="K124" i="1"/>
  <c r="K65" i="1"/>
  <c r="K59" i="1"/>
  <c r="K67" i="1"/>
  <c r="K23" i="1"/>
  <c r="K134" i="1"/>
  <c r="V58" i="1"/>
  <c r="K31" i="1"/>
  <c r="K77" i="1"/>
  <c r="K121" i="1"/>
  <c r="V134" i="1"/>
  <c r="K76" i="1"/>
  <c r="K100" i="1"/>
  <c r="V76" i="1"/>
  <c r="K82" i="1"/>
  <c r="K48" i="1"/>
  <c r="V54" i="1"/>
  <c r="V59" i="1"/>
  <c r="V132" i="1"/>
  <c r="I8" i="1"/>
  <c r="L8" i="1"/>
  <c r="H8" i="1"/>
  <c r="K8" i="1"/>
  <c r="G8" i="1"/>
  <c r="V30" i="1"/>
  <c r="V105" i="1"/>
  <c r="J8" i="1"/>
  <c r="V55" i="1"/>
  <c r="V122" i="1"/>
  <c r="V121" i="1"/>
  <c r="V124" i="1"/>
  <c r="V128" i="1"/>
  <c r="V23" i="1"/>
  <c r="V56" i="1"/>
  <c r="V65" i="1"/>
  <c r="V142" i="1"/>
  <c r="V140" i="1"/>
  <c r="V81" i="1"/>
  <c r="V31" i="1"/>
  <c r="V48" i="1"/>
  <c r="V41" i="1"/>
  <c r="V34" i="1"/>
  <c r="V20" i="1"/>
  <c r="F6" i="1"/>
  <c r="F7" i="1"/>
  <c r="E4" i="1"/>
  <c r="F4" i="1"/>
  <c r="E7" i="1"/>
  <c r="E6" i="1"/>
  <c r="F5" i="1"/>
  <c r="E5" i="1"/>
  <c r="F8" i="1" l="1"/>
  <c r="E8" i="1"/>
  <c r="K32" i="1" l="1"/>
  <c r="V32" i="1"/>
  <c r="V39" i="1"/>
  <c r="J57" i="1"/>
  <c r="U57" i="1" l="1"/>
  <c r="V57" i="1" s="1"/>
  <c r="K57" i="1"/>
</calcChain>
</file>

<file path=xl/sharedStrings.xml><?xml version="1.0" encoding="utf-8"?>
<sst xmlns="http://schemas.openxmlformats.org/spreadsheetml/2006/main" count="964" uniqueCount="420">
  <si>
    <t>Totale</t>
  </si>
  <si>
    <t>Casa</t>
  </si>
  <si>
    <t>Fuori casa</t>
  </si>
  <si>
    <t>Pos.</t>
  </si>
  <si>
    <t xml:space="preserve">Stagione </t>
  </si>
  <si>
    <t>Pt</t>
  </si>
  <si>
    <t>G</t>
  </si>
  <si>
    <t>V</t>
  </si>
  <si>
    <t>N</t>
  </si>
  <si>
    <t>P</t>
  </si>
  <si>
    <t>GF</t>
  </si>
  <si>
    <t>GS</t>
  </si>
  <si>
    <t>2°</t>
  </si>
  <si>
    <t>2014-15</t>
  </si>
  <si>
    <t>2013-14</t>
  </si>
  <si>
    <t>7°</t>
  </si>
  <si>
    <t>2012-13</t>
  </si>
  <si>
    <t>Serie</t>
  </si>
  <si>
    <t>D</t>
  </si>
  <si>
    <t>2015-16</t>
  </si>
  <si>
    <t>Giocatori divisi per ruolo</t>
  </si>
  <si>
    <t>Classe</t>
  </si>
  <si>
    <t>Media goal</t>
  </si>
  <si>
    <t>Play off serie D</t>
  </si>
  <si>
    <t>Coppa italia D</t>
  </si>
  <si>
    <t>PORTIERI</t>
  </si>
  <si>
    <t>De Lucia Viktor</t>
  </si>
  <si>
    <t>Giordano Daniele</t>
  </si>
  <si>
    <t>Pizzaleo Pierluca</t>
  </si>
  <si>
    <t>DIFENSORI</t>
  </si>
  <si>
    <t>Ammirati Riccardo Aldo</t>
  </si>
  <si>
    <t>De Giorgi Francesco</t>
  </si>
  <si>
    <t>Guardiglio Vincenzo</t>
  </si>
  <si>
    <t>Ibojo Nicholas Abedoy</t>
  </si>
  <si>
    <t>Marseglia Salvatore</t>
  </si>
  <si>
    <t>Merico Alessandro</t>
  </si>
  <si>
    <t>Nose Odigwe</t>
  </si>
  <si>
    <t>Pambianchi Francesco</t>
  </si>
  <si>
    <t>Russo Vito</t>
  </si>
  <si>
    <t>CENTROCAMPISTI</t>
  </si>
  <si>
    <t>Bottiglione Gianluca</t>
  </si>
  <si>
    <t>Chiavazzo Angelo</t>
  </si>
  <si>
    <t>Ciarcià Giampaolo</t>
  </si>
  <si>
    <t>Gaetano Felice</t>
  </si>
  <si>
    <t>Girardi Rocco</t>
  </si>
  <si>
    <t>Marsili Massimiliano</t>
  </si>
  <si>
    <t>Mbida Jean</t>
  </si>
  <si>
    <t>Voltasio Pietro</t>
  </si>
  <si>
    <t>ATTACCANTI</t>
  </si>
  <si>
    <t>Alvino Francesco</t>
  </si>
  <si>
    <t>Ancora Cristiano</t>
  </si>
  <si>
    <t>Genchi Giuseppe</t>
  </si>
  <si>
    <t>Lombardi Giovanni</t>
  </si>
  <si>
    <t>Scalzone Angelo</t>
  </si>
  <si>
    <t>Siclari Giuseppe</t>
  </si>
  <si>
    <t>Yeboah David</t>
  </si>
  <si>
    <t>Bonanno Tommaso</t>
  </si>
  <si>
    <t>Cascone Pietro</t>
  </si>
  <si>
    <t>Cimino Pierluigi</t>
  </si>
  <si>
    <t>D'Angelo Francesco</t>
  </si>
  <si>
    <t>Esposito Gennaro</t>
  </si>
  <si>
    <t>Fonzino Francesco</t>
  </si>
  <si>
    <t>Gori Mauro</t>
  </si>
  <si>
    <t>Improta Umberto</t>
  </si>
  <si>
    <t>Lecce Ivan</t>
  </si>
  <si>
    <t>Manganelli Pietro</t>
  </si>
  <si>
    <t>Pardo Gaetano</t>
  </si>
  <si>
    <t>Russo Nicola</t>
  </si>
  <si>
    <t>Verdone Francesco</t>
  </si>
  <si>
    <t>Coppa Italia maggiore</t>
  </si>
  <si>
    <t>Stagioni</t>
  </si>
  <si>
    <t>Tot.campionato + play off</t>
  </si>
  <si>
    <t xml:space="preserve">Campionato </t>
  </si>
  <si>
    <t>Borra Daniele</t>
  </si>
  <si>
    <t>Maraglino Angelo</t>
  </si>
  <si>
    <t>Mirarco Alessandro</t>
  </si>
  <si>
    <t>Cicerelli Benito</t>
  </si>
  <si>
    <t>Colantoni Giuseppe</t>
  </si>
  <si>
    <t>Marino Daniele</t>
  </si>
  <si>
    <t>Porcino Antonio</t>
  </si>
  <si>
    <t>Prosperi Fabio</t>
  </si>
  <si>
    <t>Tarallo Andrea</t>
  </si>
  <si>
    <t>D'Avanzo Antonio</t>
  </si>
  <si>
    <t>La Gioia Davide</t>
  </si>
  <si>
    <t>Oretti Fabio</t>
  </si>
  <si>
    <t>Russo Francesco</t>
  </si>
  <si>
    <t>Vaccaro Sabato</t>
  </si>
  <si>
    <t>Gaeta Antonio</t>
  </si>
  <si>
    <t>Gabrielloni Alessandro</t>
  </si>
  <si>
    <t>Giglio Giuseppe</t>
  </si>
  <si>
    <t>Mignogna Francesco</t>
  </si>
  <si>
    <t>TOTALE nel Taranto F.C. 1927</t>
  </si>
  <si>
    <t xml:space="preserve">Monaco  Salvatore </t>
  </si>
  <si>
    <t xml:space="preserve">Conti   Giovanni </t>
  </si>
  <si>
    <t>Marciano Paolo</t>
  </si>
  <si>
    <t>D'Andria Paolo</t>
  </si>
  <si>
    <t xml:space="preserve">Carbone  Vito Antonio </t>
  </si>
  <si>
    <t xml:space="preserve">Pià Ignaciò </t>
  </si>
  <si>
    <t>Bongermino Giovanni</t>
  </si>
  <si>
    <t xml:space="preserve">Roghi Salvatore </t>
  </si>
  <si>
    <t>RUOLINO DEI CALCIATORI DEL TARANTO NEI 4 ANNI DI SERIE D</t>
  </si>
  <si>
    <t>Marani Riccardo</t>
  </si>
  <si>
    <t>Balistreri Pietro</t>
  </si>
  <si>
    <t>Masserano Luca</t>
  </si>
  <si>
    <t>Molinari Hernan Rodolfo</t>
  </si>
  <si>
    <t>Muwana Fidele</t>
  </si>
  <si>
    <t>Viscuso Carmelo</t>
  </si>
  <si>
    <t>Clemente Gian Piero</t>
  </si>
  <si>
    <t>Migoni Alberto</t>
  </si>
  <si>
    <t>Riccio Stefano</t>
  </si>
  <si>
    <t>Caiazzo Procolo</t>
  </si>
  <si>
    <t>Carloto Eduardo Luis</t>
  </si>
  <si>
    <t>Menicozzo Michele</t>
  </si>
  <si>
    <t>Miale Claudio</t>
  </si>
  <si>
    <t>Picascia Marco</t>
  </si>
  <si>
    <t>Vivacqua Francesco</t>
  </si>
  <si>
    <t>Caruso Giovanni</t>
  </si>
  <si>
    <t>Pulci Gianfilippo</t>
  </si>
  <si>
    <t>D'Angelo Massimo</t>
  </si>
  <si>
    <t>Marchitelli Emanuale</t>
  </si>
  <si>
    <t>Grieco Fabio</t>
  </si>
  <si>
    <t>Palmisano Alessio</t>
  </si>
  <si>
    <t>Russo Genny</t>
  </si>
  <si>
    <t>Stigliano Raffaele</t>
  </si>
  <si>
    <t>Vicedomini Carlo Edo</t>
  </si>
  <si>
    <t>Cordua Ermanno</t>
  </si>
  <si>
    <t>Rosato Raffaele</t>
  </si>
  <si>
    <t>Brancato Michele</t>
  </si>
  <si>
    <t>Terrenzio Raffaele</t>
  </si>
  <si>
    <t>Gnoni Valerio</t>
  </si>
  <si>
    <t>Papa Salvatore</t>
  </si>
  <si>
    <t>Catalano Giovanni</t>
  </si>
  <si>
    <t>Biondo Daniele</t>
  </si>
  <si>
    <t>El Ouazni Badr Eddin</t>
  </si>
  <si>
    <t>Fumai Massimo</t>
  </si>
  <si>
    <t>Prete Vittorio</t>
  </si>
  <si>
    <t>Faccini Francesco</t>
  </si>
  <si>
    <t>Curri Giuseppe</t>
  </si>
  <si>
    <t>Noviello Giorgio</t>
  </si>
  <si>
    <t>Sarli Cosimo</t>
  </si>
  <si>
    <t>Bufalino Federico</t>
  </si>
  <si>
    <t>Del Bergiolo Luca</t>
  </si>
  <si>
    <t>Gatto Alessandro</t>
  </si>
  <si>
    <t>Cosa Vincenzo</t>
  </si>
  <si>
    <t>Occhipinti Giuseppe</t>
  </si>
  <si>
    <t>Zaccaro Eustachio</t>
  </si>
  <si>
    <t>Aiello Cosimo</t>
  </si>
  <si>
    <t>Cosentini Nicola</t>
  </si>
  <si>
    <t>Battista Loris</t>
  </si>
  <si>
    <t>Costantino Giovanni</t>
  </si>
  <si>
    <t>Musto Davide</t>
  </si>
  <si>
    <t>Audino Cristian</t>
  </si>
  <si>
    <t>De Deo Mattia</t>
  </si>
  <si>
    <t>Mauro Fortunato</t>
  </si>
  <si>
    <t>Terlino Giuseppe</t>
  </si>
  <si>
    <t>Vapore Gaetano</t>
  </si>
  <si>
    <t>Andrisani G.</t>
  </si>
  <si>
    <t>Minì</t>
  </si>
  <si>
    <t>Moscato</t>
  </si>
  <si>
    <t>Pasquale</t>
  </si>
  <si>
    <t>Pastorelli</t>
  </si>
  <si>
    <t>Pellegrini</t>
  </si>
  <si>
    <t>Schena</t>
  </si>
  <si>
    <t>Sposato</t>
  </si>
  <si>
    <t>Schiavone</t>
  </si>
  <si>
    <t>Rendimento in campionato dalla stagione 2012-13 alla 2015-16</t>
  </si>
  <si>
    <t>San Severo 2 punti di penalizzazione, Manfredonia 1 punto di penalizzazione</t>
  </si>
  <si>
    <t>Classifica generale alla 34^ giornata</t>
  </si>
  <si>
    <t>Fuori</t>
  </si>
  <si>
    <t>SQUADRA</t>
  </si>
  <si>
    <t>Gf</t>
  </si>
  <si>
    <t>Gs</t>
  </si>
  <si>
    <t>DR</t>
  </si>
  <si>
    <t>V. FRANCAVILLA</t>
  </si>
  <si>
    <t>TARANTO</t>
  </si>
  <si>
    <t>FRANCAVILLA IN SINNI</t>
  </si>
  <si>
    <t>NARDO'</t>
  </si>
  <si>
    <t>FONDI</t>
  </si>
  <si>
    <t>MANFREDONIA</t>
  </si>
  <si>
    <t>POMIGLIANO</t>
  </si>
  <si>
    <t>BISCEGLIE</t>
  </si>
  <si>
    <t>PR. MARCIANISE</t>
  </si>
  <si>
    <t>TORRECUSO</t>
  </si>
  <si>
    <t>ISOLA LIRI</t>
  </si>
  <si>
    <t>POTENZA</t>
  </si>
  <si>
    <t>TURRIS</t>
  </si>
  <si>
    <t>SAN SEVERO</t>
  </si>
  <si>
    <t>SERPENTARA</t>
  </si>
  <si>
    <t>PICERNO</t>
  </si>
  <si>
    <t>APRILIA</t>
  </si>
  <si>
    <t>GALLIPOLI</t>
  </si>
  <si>
    <t>L'ordine di classifica rispetta questi criteri: a parità di punti, si privilegia chi è avanti negli scontri diretti, poi la diff. reti, quindi il maggior numero di reti segnate, il minor numero di reti subite e l'ordine alfabetico</t>
  </si>
  <si>
    <t>CLASSIFICA FINALE 2015-16</t>
  </si>
  <si>
    <t>FIDELIS ANDRIA</t>
  </si>
  <si>
    <t>R. POTENZA</t>
  </si>
  <si>
    <t>BRINDISI</t>
  </si>
  <si>
    <t>CAVESE (-6)</t>
  </si>
  <si>
    <t>GELBISON</t>
  </si>
  <si>
    <t>SARNESE*</t>
  </si>
  <si>
    <t>GALLIPOLI*</t>
  </si>
  <si>
    <t>MONOPOLI</t>
  </si>
  <si>
    <t>FRANCAVILLA</t>
  </si>
  <si>
    <t>ARZANESE</t>
  </si>
  <si>
    <t>SCAFATESE</t>
  </si>
  <si>
    <t>PUTEOLANA</t>
  </si>
  <si>
    <t>GROTTAGLIE (-1)</t>
  </si>
  <si>
    <t>CLASSIFICA FINALE 2014-15</t>
  </si>
  <si>
    <t>SARNESE</t>
  </si>
  <si>
    <t>GROTTAGLIE</t>
  </si>
  <si>
    <t>Cavese 6 punti di penalizzazione, Grottaglie 1 punto di penalizzazione</t>
  </si>
  <si>
    <t>GROTTAGLIE(-1)</t>
  </si>
  <si>
    <t>MATERA</t>
  </si>
  <si>
    <t>MONOSPOLIS</t>
  </si>
  <si>
    <t>BRINDISI (-1)</t>
  </si>
  <si>
    <t>GELBISON V. D. LUCANIA</t>
  </si>
  <si>
    <t>MARIANO KELLER</t>
  </si>
  <si>
    <t>REAL VICO EQUENSE</t>
  </si>
  <si>
    <t>PUTEOLANA INTERNAPOLI (-1)</t>
  </si>
  <si>
    <t>REAL METAPONTINO</t>
  </si>
  <si>
    <t>CLASSIFICA FINALE 2013-14</t>
  </si>
  <si>
    <t>PR.MARCIANISE</t>
  </si>
  <si>
    <t>SAN FELICE GLADIATOR (-2)</t>
  </si>
  <si>
    <t>-</t>
  </si>
  <si>
    <r>
      <t xml:space="preserve">In </t>
    </r>
    <r>
      <rPr>
        <sz val="10"/>
        <color indexed="17"/>
        <rFont val="Arial"/>
        <family val="2"/>
      </rPr>
      <t xml:space="preserve">verde </t>
    </r>
    <r>
      <rPr>
        <sz val="11"/>
        <color theme="1"/>
        <rFont val="Calibri"/>
        <family val="2"/>
        <scheme val="minor"/>
      </rPr>
      <t xml:space="preserve">la squadra promossa in Lega Pro, in </t>
    </r>
    <r>
      <rPr>
        <sz val="10"/>
        <color indexed="30"/>
        <rFont val="Arial"/>
        <family val="2"/>
      </rPr>
      <t>grassetto corsivo blu</t>
    </r>
    <r>
      <rPr>
        <sz val="11"/>
        <color theme="1"/>
        <rFont val="Calibri"/>
        <family val="2"/>
        <scheme val="minor"/>
      </rPr>
      <t xml:space="preserve">  la squadra vincitrice i play off di girone, in evidenziazione gialla le squadre ripescate dall'Eccellenza, in </t>
    </r>
    <r>
      <rPr>
        <sz val="10"/>
        <color indexed="10"/>
        <rFont val="Arial"/>
        <family val="2"/>
      </rPr>
      <t xml:space="preserve">grassetto corsivo viola </t>
    </r>
    <r>
      <rPr>
        <sz val="11"/>
        <color theme="1"/>
        <rFont val="Calibri"/>
        <family val="2"/>
        <scheme val="minor"/>
      </rPr>
      <t xml:space="preserve">le squadre che hanno disputato i play off di girone, in corsivo la squadra salvatasi ai play out, in </t>
    </r>
    <r>
      <rPr>
        <b/>
        <sz val="10"/>
        <color indexed="53"/>
        <rFont val="Arial"/>
        <family val="2"/>
      </rPr>
      <t>arancione grassetto</t>
    </r>
    <r>
      <rPr>
        <sz val="10"/>
        <color indexed="53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la squadra retrocessa dopo i play out e in </t>
    </r>
    <r>
      <rPr>
        <sz val="10"/>
        <color indexed="10"/>
        <rFont val="Arial"/>
        <family val="2"/>
      </rPr>
      <t>grassetto rosso</t>
    </r>
    <r>
      <rPr>
        <sz val="11"/>
        <color theme="1"/>
        <rFont val="Calibri"/>
        <family val="2"/>
        <scheme val="minor"/>
      </rPr>
      <t xml:space="preserve"> le squadre retrocesse direttamente.</t>
    </r>
  </si>
  <si>
    <r>
      <t xml:space="preserve">In </t>
    </r>
    <r>
      <rPr>
        <sz val="10"/>
        <color indexed="17"/>
        <rFont val="Arial"/>
        <family val="2"/>
      </rPr>
      <t xml:space="preserve">verde </t>
    </r>
    <r>
      <rPr>
        <sz val="11"/>
        <color theme="1"/>
        <rFont val="Calibri"/>
        <family val="2"/>
        <scheme val="minor"/>
      </rPr>
      <t xml:space="preserve">la squadra promossa in Lega Pro, in </t>
    </r>
    <r>
      <rPr>
        <sz val="10"/>
        <color indexed="30"/>
        <rFont val="Arial"/>
        <family val="2"/>
      </rPr>
      <t>grassetto corsivo blu</t>
    </r>
    <r>
      <rPr>
        <sz val="11"/>
        <color theme="1"/>
        <rFont val="Calibri"/>
        <family val="2"/>
        <scheme val="minor"/>
      </rPr>
      <t xml:space="preserve">  la squadra vincitrice i play off di girone, in evidenziazione gialla le squadre ripescate in Lega Pro, in </t>
    </r>
    <r>
      <rPr>
        <sz val="10"/>
        <color indexed="10"/>
        <rFont val="Arial"/>
        <family val="2"/>
      </rPr>
      <t xml:space="preserve">grassetto corsivo viola </t>
    </r>
    <r>
      <rPr>
        <sz val="11"/>
        <color theme="1"/>
        <rFont val="Calibri"/>
        <family val="2"/>
        <scheme val="minor"/>
      </rPr>
      <t xml:space="preserve">le squadre che hanno disputato i play off di girone, in corsivo la squadra salvatasi ai play out, in </t>
    </r>
    <r>
      <rPr>
        <b/>
        <sz val="10"/>
        <color indexed="53"/>
        <rFont val="Arial"/>
        <family val="2"/>
      </rPr>
      <t>arancione grassetto</t>
    </r>
    <r>
      <rPr>
        <sz val="10"/>
        <color indexed="53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la squadra retrocessa dopo i play out e in </t>
    </r>
    <r>
      <rPr>
        <sz val="10"/>
        <color indexed="10"/>
        <rFont val="Arial"/>
        <family val="2"/>
      </rPr>
      <t>grassetto rosso</t>
    </r>
    <r>
      <rPr>
        <sz val="11"/>
        <color theme="1"/>
        <rFont val="Calibri"/>
        <family val="2"/>
        <scheme val="minor"/>
      </rPr>
      <t xml:space="preserve"> le squadre retrocesse direttamente.</t>
    </r>
  </si>
  <si>
    <t>Nardò escluso dal campionato dopo  quattro rinunce consecutive</t>
  </si>
  <si>
    <t>San Felice Gladiator 2 punti di penalizzazione, Puteolana Internapoli 1 punto di penalizzazione</t>
  </si>
  <si>
    <t>ISCHIA ISOLAVERDE</t>
  </si>
  <si>
    <t>SAN FELICE GLADIATOR</t>
  </si>
  <si>
    <t>MATERA (-2)</t>
  </si>
  <si>
    <t>MONOS POLIS</t>
  </si>
  <si>
    <t>FOGGIA</t>
  </si>
  <si>
    <t>CTL CAMPANIA</t>
  </si>
  <si>
    <t>BATTIPAGLIESE</t>
  </si>
  <si>
    <t>PUTEOLANA INTERNAPOLI</t>
  </si>
  <si>
    <t>NARDO' (-1)</t>
  </si>
  <si>
    <t>SANT'ANTONIO ABATE (-2)</t>
  </si>
  <si>
    <t>FORTIS TRANI</t>
  </si>
  <si>
    <t>Matera e Sant'Antonio Abate 2 punti di penalizzazione, Nardò 1 punto di penalizzazione</t>
  </si>
  <si>
    <t>Fuori Casa</t>
  </si>
  <si>
    <t>Squadra</t>
  </si>
  <si>
    <t>Aprilia</t>
  </si>
  <si>
    <t>Bisceglie</t>
  </si>
  <si>
    <t>Fondi</t>
  </si>
  <si>
    <t>Francavilla in Sinni</t>
  </si>
  <si>
    <t>Gallipoli</t>
  </si>
  <si>
    <t>Isola Liri</t>
  </si>
  <si>
    <t>Manfredonia</t>
  </si>
  <si>
    <t>Nardò</t>
  </si>
  <si>
    <t>Picerno</t>
  </si>
  <si>
    <t>Pomigliano</t>
  </si>
  <si>
    <t>Potenza</t>
  </si>
  <si>
    <t>Pr. Marcianise</t>
  </si>
  <si>
    <t>San Severo</t>
  </si>
  <si>
    <t>Serpentara</t>
  </si>
  <si>
    <t>Torrecuso</t>
  </si>
  <si>
    <t>Turris</t>
  </si>
  <si>
    <t>V. Francavilla</t>
  </si>
  <si>
    <t>Arzanese</t>
  </si>
  <si>
    <t>Brindisi</t>
  </si>
  <si>
    <t>Cavese</t>
  </si>
  <si>
    <t>Fidelis Andria</t>
  </si>
  <si>
    <t>Gelbison</t>
  </si>
  <si>
    <t>Grottaglie</t>
  </si>
  <si>
    <t>Monopoli</t>
  </si>
  <si>
    <t>Puteolana</t>
  </si>
  <si>
    <t>R. Potenza</t>
  </si>
  <si>
    <t>Sarnese</t>
  </si>
  <si>
    <t>Battipagliese</t>
  </si>
  <si>
    <t>CTL Campania</t>
  </si>
  <si>
    <t>Foggia</t>
  </si>
  <si>
    <t>Ischia</t>
  </si>
  <si>
    <t>Matera</t>
  </si>
  <si>
    <t>San Felice Gladiator</t>
  </si>
  <si>
    <t>Sant'Antonio Abate</t>
  </si>
  <si>
    <t>Marcianise</t>
  </si>
  <si>
    <t>Mariano Keller</t>
  </si>
  <si>
    <t>Real Hyria</t>
  </si>
  <si>
    <t>Real Metapontino</t>
  </si>
  <si>
    <t>Trani</t>
  </si>
  <si>
    <t>CLASSIFICA FINALE 2012-13</t>
  </si>
  <si>
    <t>V. Scafatese</t>
  </si>
  <si>
    <t>Bilancio assoluto con le 38 squadre affrontate nel quadriennio 2012-13/2015-16</t>
  </si>
  <si>
    <t>Bilancio con le 38 squadre affrontate dal Taranto in serie D dal 2012-13 al 2014-15 (solo campionato, no play off e coppa italia)</t>
  </si>
  <si>
    <t>Stagione</t>
  </si>
  <si>
    <t>Categoria</t>
  </si>
  <si>
    <t>C</t>
  </si>
  <si>
    <t>0-1</t>
  </si>
  <si>
    <t>1-0</t>
  </si>
  <si>
    <t>2-0</t>
  </si>
  <si>
    <t>3-0</t>
  </si>
  <si>
    <t>4-0</t>
  </si>
  <si>
    <t>0-3</t>
  </si>
  <si>
    <t>0-2</t>
  </si>
  <si>
    <t>1-1</t>
  </si>
  <si>
    <t>0-0</t>
  </si>
  <si>
    <t>1968-69</t>
  </si>
  <si>
    <t>1997-98</t>
  </si>
  <si>
    <t>1-3</t>
  </si>
  <si>
    <t>C/2</t>
  </si>
  <si>
    <t>2007-08</t>
  </si>
  <si>
    <t>2-2</t>
  </si>
  <si>
    <t>2-1</t>
  </si>
  <si>
    <t xml:space="preserve">Casa </t>
  </si>
  <si>
    <t>Lecce</t>
  </si>
  <si>
    <t>B</t>
  </si>
  <si>
    <t>1992-93</t>
  </si>
  <si>
    <t xml:space="preserve">Più punti </t>
  </si>
  <si>
    <t>Più punti in casa</t>
  </si>
  <si>
    <t>Più punti fuori casa</t>
  </si>
  <si>
    <t>Più vittorie: </t>
  </si>
  <si>
    <t xml:space="preserve">Più pareggi: </t>
  </si>
  <si>
    <t>Più sconfitte: </t>
  </si>
  <si>
    <t>Più vittorie in casa: </t>
  </si>
  <si>
    <t>Più pareggi in casa: </t>
  </si>
  <si>
    <t>Più sconfitte in casa:</t>
  </si>
  <si>
    <r>
      <t>P</t>
    </r>
    <r>
      <rPr>
        <b/>
        <sz val="9"/>
        <rFont val="Calibri"/>
        <family val="2"/>
      </rPr>
      <t>iù vittorie fuori ca</t>
    </r>
    <r>
      <rPr>
        <sz val="9"/>
        <rFont val="Calibri"/>
        <family val="2"/>
      </rPr>
      <t>sa</t>
    </r>
    <r>
      <rPr>
        <sz val="12"/>
        <rFont val="Calibri"/>
        <family val="2"/>
      </rPr>
      <t>: </t>
    </r>
  </si>
  <si>
    <t>Più pareggi fuori casa: </t>
  </si>
  <si>
    <t>Più sconfitte fuori casa: </t>
  </si>
  <si>
    <t>Più reti fatte: </t>
  </si>
  <si>
    <t>Più reti fatte in casa: </t>
  </si>
  <si>
    <t>Più reti fatte fuori casa: </t>
  </si>
  <si>
    <t>Più reti subite: </t>
  </si>
  <si>
    <t>Più reti subite in casa: </t>
  </si>
  <si>
    <t>Più reti subite fuori casa: </t>
  </si>
  <si>
    <t xml:space="preserve">Meno punti </t>
  </si>
  <si>
    <t>Meno punti in casa</t>
  </si>
  <si>
    <t>Meno punti fuori casa</t>
  </si>
  <si>
    <t>Meno vittorie: </t>
  </si>
  <si>
    <t>Meno pareggi: </t>
  </si>
  <si>
    <t>Meno sconfitte: </t>
  </si>
  <si>
    <t>Meno vittorie in casa:</t>
  </si>
  <si>
    <t>Meno pareggi in casa: </t>
  </si>
  <si>
    <t>Meno sconfitte in casa: </t>
  </si>
  <si>
    <t>Meno vittorie fuori casa: </t>
  </si>
  <si>
    <t>Meno pareggi fuori casa: </t>
  </si>
  <si>
    <t>Meno sconfitte fuori casa: </t>
  </si>
  <si>
    <t>Meno reti fatte: </t>
  </si>
  <si>
    <t>Meno reti fatte in casa: </t>
  </si>
  <si>
    <t>Meno reti fatte fuori casa: </t>
  </si>
  <si>
    <t>Meno reti subite: </t>
  </si>
  <si>
    <t>Meno reti subite in casa: </t>
  </si>
  <si>
    <t>Meno reti subite fuori casa: </t>
  </si>
  <si>
    <t>Migliore differenza reti</t>
  </si>
  <si>
    <t>Migliore differenza reti interna</t>
  </si>
  <si>
    <t>Migliore differenza reti esterna</t>
  </si>
  <si>
    <t xml:space="preserve">Peggiore differenza reti </t>
  </si>
  <si>
    <t>Peggiore differenza reti interna</t>
  </si>
  <si>
    <t>Peggiore differenza reti esterna</t>
  </si>
  <si>
    <t>Media punti migliore</t>
  </si>
  <si>
    <t>Media punti peggiore</t>
  </si>
  <si>
    <t>Pareggio con più goal</t>
  </si>
  <si>
    <t>3-3</t>
  </si>
  <si>
    <t>Partita con più goal</t>
  </si>
  <si>
    <t>+32</t>
  </si>
  <si>
    <t>2014-15 e 2015-16</t>
  </si>
  <si>
    <t>1999-2000</t>
  </si>
  <si>
    <t>1994-95</t>
  </si>
  <si>
    <t>1994-95 e 1999-2000</t>
  </si>
  <si>
    <t>Prestazione migliore</t>
  </si>
  <si>
    <t>In assoluto in D</t>
  </si>
  <si>
    <t>1998-99</t>
  </si>
  <si>
    <t>1993-94</t>
  </si>
  <si>
    <t>1993-94 e 2012-13</t>
  </si>
  <si>
    <t>1997-98 e 2012-13</t>
  </si>
  <si>
    <t>Prestazione peggiore</t>
  </si>
  <si>
    <t>2012-13 e 2013-14</t>
  </si>
  <si>
    <t>1999-2000 e 2014-15</t>
  </si>
  <si>
    <t>2013-14 e 2015-16</t>
  </si>
  <si>
    <t>2012-13 e 2015-16</t>
  </si>
  <si>
    <t>+31</t>
  </si>
  <si>
    <t>+29</t>
  </si>
  <si>
    <t>+20</t>
  </si>
  <si>
    <t>+11</t>
  </si>
  <si>
    <t>+4</t>
  </si>
  <si>
    <t>+13</t>
  </si>
  <si>
    <t>6-0</t>
  </si>
  <si>
    <t>29^ 1997-98, Taranto - Lagonegro, 18^ 2012-13, Taranto - Trani</t>
  </si>
  <si>
    <t>Vittoria più larga</t>
  </si>
  <si>
    <t>Vittoria interna più larga</t>
  </si>
  <si>
    <t>Vittoria esterna più larga</t>
  </si>
  <si>
    <t>18^ 2012-13, Taranto - Trani</t>
  </si>
  <si>
    <t>Sconfitta più larga</t>
  </si>
  <si>
    <t>Sconfitta interna più larga</t>
  </si>
  <si>
    <t>Sconfitta esterna più larga</t>
  </si>
  <si>
    <t>5-1 e 4-0</t>
  </si>
  <si>
    <t>16^ 2014-15 Puteolana - Taranto, 29^ 2015-16 Gallipoli - Taranto 0-4</t>
  </si>
  <si>
    <t>20^ 2013-14 Mariano Keller - Taranto 1-5, 16^ 2014-15 Puteolana - Taranto 0-4, 29^ 2015-16 Gallipoli - Taranto 0-4</t>
  </si>
  <si>
    <t>0-6</t>
  </si>
  <si>
    <t>Rutigliano - Taranto (rec. 1^ giornata 1999-2000)</t>
  </si>
  <si>
    <t>0-5</t>
  </si>
  <si>
    <t>Ischia - Taranto 5-0, 34^ 2012-13</t>
  </si>
  <si>
    <t xml:space="preserve">2^ 2012-13, Taranto - San Felice Gladiator </t>
  </si>
  <si>
    <t>38^ 1997-98, Taranto - G. Cerignola, 4^ 2013-14, Bisceglie - Taranto</t>
  </si>
  <si>
    <t xml:space="preserve">38^ 1997-98, Taranto - G. Cerignola, 4^ 2013-14, Bisceglie - Taranto, 32^ 2014-15, San Severo - Taranto </t>
  </si>
  <si>
    <t xml:space="preserve">4^ 2013-14, Bisceglie - Taranto, 32^ 2014-15, San Severo - Taranto </t>
  </si>
  <si>
    <t>Taranto - Potenza 5-2 (31^ 2015-16)</t>
  </si>
  <si>
    <t>I piu e i meno delle stagioni dal 2012-13 al 2015-16</t>
  </si>
  <si>
    <t>2010-11</t>
  </si>
  <si>
    <t>1-2</t>
  </si>
  <si>
    <t>Casertana</t>
  </si>
  <si>
    <t>1996-97</t>
  </si>
  <si>
    <t>1983-84</t>
  </si>
  <si>
    <t>Messina</t>
  </si>
  <si>
    <t>1991-92</t>
  </si>
  <si>
    <t>1985-86</t>
  </si>
  <si>
    <t>3-1</t>
  </si>
  <si>
    <t>Catania</t>
  </si>
  <si>
    <t>2001-02</t>
  </si>
  <si>
    <t>Reggina</t>
  </si>
  <si>
    <t>1990-91</t>
  </si>
  <si>
    <t>1982-83</t>
  </si>
  <si>
    <t>Akragas</t>
  </si>
  <si>
    <t>Juve Stabia</t>
  </si>
  <si>
    <t>Sambenedettese</t>
  </si>
  <si>
    <t>Siracusa</t>
  </si>
  <si>
    <t>Cosenza</t>
  </si>
  <si>
    <t>Catanzaro</t>
  </si>
  <si>
    <t>2003-04</t>
  </si>
  <si>
    <t>Ultimo confronto in campionato con le squadre più prestigiose del girone C di Lega Pro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</si>
</sst>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Arial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3"/>
      <name val="Arial"/>
      <family val="2"/>
    </font>
    <font>
      <b/>
      <sz val="12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u/>
      <sz val="12"/>
      <color indexed="12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8"/>
      <color indexed="8"/>
      <name val="Calibri"/>
      <family val="2"/>
    </font>
    <font>
      <b/>
      <sz val="20"/>
      <color theme="1"/>
      <name val="Calibri"/>
      <family val="2"/>
      <scheme val="minor"/>
    </font>
    <font>
      <i/>
      <sz val="14"/>
      <color indexed="8"/>
      <name val="Calibri"/>
      <family val="2"/>
    </font>
    <font>
      <sz val="10"/>
      <color indexed="9"/>
      <name val="Arial"/>
      <family val="2"/>
    </font>
    <font>
      <b/>
      <sz val="16"/>
      <name val="Calibri"/>
      <family val="2"/>
      <scheme val="minor"/>
    </font>
    <font>
      <b/>
      <sz val="9"/>
      <name val="Arial"/>
      <family val="2"/>
    </font>
    <font>
      <b/>
      <sz val="9"/>
      <color rgb="FF00B050"/>
      <name val="Arial"/>
      <family val="2"/>
    </font>
    <font>
      <b/>
      <sz val="12"/>
      <color rgb="FF00B050"/>
      <name val="Calibri"/>
      <family val="2"/>
      <scheme val="minor"/>
    </font>
    <font>
      <b/>
      <sz val="10"/>
      <color rgb="FF00B050"/>
      <name val="Arial"/>
      <family val="2"/>
    </font>
    <font>
      <b/>
      <i/>
      <sz val="9"/>
      <color theme="5" tint="-0.249977111117893"/>
      <name val="Arial"/>
      <family val="2"/>
    </font>
    <font>
      <b/>
      <i/>
      <sz val="12"/>
      <color theme="5" tint="-0.249977111117893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b/>
      <i/>
      <sz val="9"/>
      <color theme="3" tint="-0.249977111117893"/>
      <name val="Arial"/>
      <family val="2"/>
    </font>
    <font>
      <b/>
      <i/>
      <sz val="12"/>
      <color theme="3" tint="-0.249977111117893"/>
      <name val="Calibri"/>
      <family val="2"/>
      <scheme val="minor"/>
    </font>
    <font>
      <b/>
      <i/>
      <sz val="10"/>
      <color theme="3" tint="-0.249977111117893"/>
      <name val="Arial"/>
      <family val="2"/>
    </font>
    <font>
      <sz val="12"/>
      <name val="Calibri"/>
      <family val="2"/>
      <scheme val="minor"/>
    </font>
    <font>
      <b/>
      <i/>
      <sz val="9"/>
      <color theme="9" tint="-0.249977111117893"/>
      <name val="Arial"/>
      <family val="2"/>
    </font>
    <font>
      <b/>
      <i/>
      <sz val="12"/>
      <color theme="9" tint="-0.249977111117893"/>
      <name val="Calibri"/>
      <family val="2"/>
      <scheme val="minor"/>
    </font>
    <font>
      <b/>
      <i/>
      <sz val="10"/>
      <color theme="9" tint="-0.249977111117893"/>
      <name val="Arial"/>
      <family val="2"/>
    </font>
    <font>
      <b/>
      <i/>
      <sz val="9"/>
      <color rgb="FFFF0000"/>
      <name val="Arial"/>
      <family val="2"/>
    </font>
    <font>
      <b/>
      <i/>
      <sz val="12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30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sz val="11"/>
      <color indexed="9"/>
      <name val="Calibri"/>
      <family val="2"/>
    </font>
    <font>
      <b/>
      <sz val="14"/>
      <color indexed="8"/>
      <name val="Calibri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2"/>
      <name val="Calibri"/>
      <family val="2"/>
      <scheme val="minor"/>
    </font>
    <font>
      <i/>
      <sz val="10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b/>
      <i/>
      <sz val="9"/>
      <name val="Arial"/>
      <family val="2"/>
    </font>
    <font>
      <b/>
      <i/>
      <sz val="1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0"/>
      <color indexed="18"/>
      <name val="Arial"/>
      <family val="2"/>
    </font>
    <font>
      <b/>
      <sz val="11"/>
      <name val="Arial"/>
      <family val="2"/>
    </font>
    <font>
      <b/>
      <i/>
      <sz val="14"/>
      <color indexed="8"/>
      <name val="Calibri"/>
      <family val="2"/>
    </font>
    <font>
      <sz val="10"/>
      <color indexed="10"/>
      <name val="Calibri"/>
      <family val="2"/>
    </font>
    <font>
      <i/>
      <sz val="11"/>
      <color rgb="FF00B050"/>
      <name val="Calibri"/>
      <family val="2"/>
    </font>
    <font>
      <sz val="10"/>
      <color indexed="18"/>
      <name val="Calibri"/>
      <family val="2"/>
    </font>
    <font>
      <sz val="11"/>
      <color rgb="FF00206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indexed="10"/>
      <name val="Arial"/>
    </font>
    <font>
      <sz val="10"/>
      <color indexed="18"/>
      <name val="Arial"/>
    </font>
    <font>
      <b/>
      <sz val="11"/>
      <name val="Arial"/>
    </font>
    <font>
      <i/>
      <sz val="11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b/>
      <sz val="11"/>
      <color theme="3"/>
      <name val="Calibri"/>
      <family val="2"/>
    </font>
    <font>
      <i/>
      <sz val="11"/>
      <color theme="3"/>
      <name val="Calibri"/>
      <family val="2"/>
    </font>
    <font>
      <b/>
      <i/>
      <sz val="10"/>
      <color theme="3"/>
      <name val="Calibri"/>
      <family val="2"/>
    </font>
    <font>
      <b/>
      <sz val="10"/>
      <color theme="3"/>
      <name val="Calibri"/>
      <family val="2"/>
    </font>
    <font>
      <sz val="11"/>
      <color theme="3"/>
      <name val="Calibri"/>
      <family val="2"/>
    </font>
    <font>
      <i/>
      <sz val="11"/>
      <color rgb="FFFF0000"/>
      <name val="Calibri"/>
      <family val="2"/>
    </font>
    <font>
      <b/>
      <i/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1"/>
      <color rgb="FF00B05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3"/>
      <name val="Calibri"/>
      <family val="2"/>
    </font>
    <font>
      <b/>
      <sz val="10"/>
      <color rgb="FF00B050"/>
      <name val="Calibri"/>
      <family val="2"/>
    </font>
    <font>
      <b/>
      <i/>
      <sz val="10"/>
      <color rgb="FF00B050"/>
      <name val="Calibri"/>
      <family val="2"/>
    </font>
    <font>
      <b/>
      <sz val="9"/>
      <name val="Calibri"/>
      <family val="2"/>
    </font>
    <font>
      <b/>
      <sz val="8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</font>
    <font>
      <b/>
      <sz val="8"/>
      <color rgb="FFFF0000"/>
      <name val="Calibri"/>
      <family val="2"/>
    </font>
    <font>
      <sz val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55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8" fillId="0" borderId="0" applyNumberFormat="0" applyFill="0" applyBorder="0" applyAlignment="0" applyProtection="0"/>
  </cellStyleXfs>
  <cellXfs count="55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14" xfId="0" applyBorder="1"/>
    <xf numFmtId="0" fontId="15" fillId="0" borderId="24" xfId="0" applyFont="1" applyBorder="1" applyAlignment="1">
      <alignment horizontal="justify" vertical="center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12" fillId="0" borderId="0" xfId="0" applyFont="1"/>
    <xf numFmtId="0" fontId="1" fillId="0" borderId="25" xfId="1" applyFont="1" applyFill="1" applyBorder="1"/>
    <xf numFmtId="164" fontId="19" fillId="0" borderId="24" xfId="0" applyNumberFormat="1" applyFont="1" applyBorder="1" applyAlignment="1">
      <alignment horizontal="right" vertical="center"/>
    </xf>
    <xf numFmtId="0" fontId="20" fillId="0" borderId="23" xfId="0" applyFont="1" applyBorder="1" applyAlignment="1">
      <alignment horizontal="right"/>
    </xf>
    <xf numFmtId="0" fontId="20" fillId="0" borderId="24" xfId="0" applyFont="1" applyBorder="1" applyAlignment="1">
      <alignment horizontal="right"/>
    </xf>
    <xf numFmtId="0" fontId="20" fillId="0" borderId="22" xfId="0" applyFont="1" applyBorder="1" applyAlignment="1">
      <alignment horizontal="right"/>
    </xf>
    <xf numFmtId="0" fontId="21" fillId="2" borderId="14" xfId="0" applyFont="1" applyFill="1" applyBorder="1"/>
    <xf numFmtId="164" fontId="19" fillId="2" borderId="24" xfId="0" applyNumberFormat="1" applyFont="1" applyFill="1" applyBorder="1" applyAlignment="1">
      <alignment horizontal="right" vertical="center"/>
    </xf>
    <xf numFmtId="0" fontId="20" fillId="2" borderId="23" xfId="0" applyFont="1" applyFill="1" applyBorder="1"/>
    <xf numFmtId="0" fontId="20" fillId="2" borderId="24" xfId="0" applyFont="1" applyFill="1" applyBorder="1"/>
    <xf numFmtId="0" fontId="20" fillId="2" borderId="22" xfId="0" applyFont="1" applyFill="1" applyBorder="1"/>
    <xf numFmtId="0" fontId="1" fillId="0" borderId="14" xfId="0" applyFont="1" applyBorder="1"/>
    <xf numFmtId="0" fontId="20" fillId="0" borderId="23" xfId="0" applyFont="1" applyBorder="1"/>
    <xf numFmtId="0" fontId="20" fillId="0" borderId="22" xfId="0" applyFont="1" applyBorder="1"/>
    <xf numFmtId="0" fontId="1" fillId="0" borderId="14" xfId="1" applyFont="1" applyFill="1" applyBorder="1"/>
    <xf numFmtId="0" fontId="1" fillId="0" borderId="21" xfId="1" applyFont="1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1" fillId="0" borderId="25" xfId="0" applyFont="1" applyBorder="1"/>
    <xf numFmtId="0" fontId="20" fillId="0" borderId="24" xfId="0" applyFont="1" applyBorder="1"/>
    <xf numFmtId="164" fontId="19" fillId="0" borderId="27" xfId="0" applyNumberFormat="1" applyFont="1" applyBorder="1" applyAlignment="1">
      <alignment horizontal="right" vertical="center"/>
    </xf>
    <xf numFmtId="0" fontId="20" fillId="0" borderId="26" xfId="0" applyFont="1" applyBorder="1" applyAlignment="1">
      <alignment horizontal="right"/>
    </xf>
    <xf numFmtId="0" fontId="20" fillId="0" borderId="27" xfId="0" applyFont="1" applyBorder="1" applyAlignment="1">
      <alignment horizontal="right"/>
    </xf>
    <xf numFmtId="0" fontId="20" fillId="0" borderId="28" xfId="0" applyFont="1" applyBorder="1" applyAlignment="1">
      <alignment horizontal="right"/>
    </xf>
    <xf numFmtId="0" fontId="18" fillId="0" borderId="0" xfId="2"/>
    <xf numFmtId="1" fontId="19" fillId="0" borderId="27" xfId="0" applyNumberFormat="1" applyFont="1" applyBorder="1" applyAlignment="1">
      <alignment horizontal="right" vertical="center"/>
    </xf>
    <xf numFmtId="0" fontId="20" fillId="0" borderId="26" xfId="0" applyFont="1" applyBorder="1"/>
    <xf numFmtId="0" fontId="20" fillId="0" borderId="28" xfId="0" applyFont="1" applyBorder="1"/>
    <xf numFmtId="0" fontId="1" fillId="0" borderId="1" xfId="0" applyFont="1" applyBorder="1"/>
    <xf numFmtId="0" fontId="1" fillId="0" borderId="1" xfId="1" applyFont="1" applyFill="1" applyBorder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21" xfId="0" applyFont="1" applyBorder="1" applyAlignment="1">
      <alignment horizontal="left"/>
    </xf>
    <xf numFmtId="0" fontId="1" fillId="0" borderId="29" xfId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1" fontId="19" fillId="0" borderId="24" xfId="0" applyNumberFormat="1" applyFont="1" applyBorder="1" applyAlignment="1">
      <alignment horizontal="right" vertical="center"/>
    </xf>
    <xf numFmtId="0" fontId="1" fillId="0" borderId="21" xfId="1" applyFont="1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1" fillId="0" borderId="21" xfId="1" applyFont="1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21" xfId="0" applyFont="1" applyBorder="1" applyAlignment="1"/>
    <xf numFmtId="0" fontId="17" fillId="0" borderId="15" xfId="0" applyFont="1" applyBorder="1" applyAlignment="1"/>
    <xf numFmtId="0" fontId="17" fillId="0" borderId="22" xfId="0" applyFont="1" applyBorder="1" applyAlignment="1"/>
    <xf numFmtId="0" fontId="0" fillId="0" borderId="0" xfId="0" applyAlignment="1"/>
    <xf numFmtId="0" fontId="22" fillId="0" borderId="0" xfId="0" applyFont="1"/>
    <xf numFmtId="0" fontId="0" fillId="0" borderId="21" xfId="0" applyBorder="1"/>
    <xf numFmtId="0" fontId="20" fillId="0" borderId="21" xfId="0" applyFont="1" applyBorder="1" applyAlignment="1">
      <alignment horizontal="right"/>
    </xf>
    <xf numFmtId="0" fontId="20" fillId="2" borderId="21" xfId="0" applyFont="1" applyFill="1" applyBorder="1"/>
    <xf numFmtId="0" fontId="20" fillId="0" borderId="29" xfId="0" applyFont="1" applyBorder="1" applyAlignment="1">
      <alignment horizontal="right"/>
    </xf>
    <xf numFmtId="0" fontId="0" fillId="0" borderId="34" xfId="0" applyBorder="1"/>
    <xf numFmtId="164" fontId="21" fillId="0" borderId="34" xfId="0" applyNumberFormat="1" applyFont="1" applyBorder="1"/>
    <xf numFmtId="164" fontId="21" fillId="0" borderId="35" xfId="0" applyNumberFormat="1" applyFont="1" applyBorder="1"/>
    <xf numFmtId="0" fontId="1" fillId="0" borderId="20" xfId="1" applyFont="1" applyFill="1" applyBorder="1"/>
    <xf numFmtId="0" fontId="1" fillId="0" borderId="22" xfId="1" applyFont="1" applyFill="1" applyBorder="1"/>
    <xf numFmtId="0" fontId="21" fillId="2" borderId="22" xfId="0" applyFont="1" applyFill="1" applyBorder="1"/>
    <xf numFmtId="0" fontId="1" fillId="0" borderId="22" xfId="0" applyFont="1" applyBorder="1"/>
    <xf numFmtId="0" fontId="1" fillId="0" borderId="20" xfId="0" applyFont="1" applyBorder="1"/>
    <xf numFmtId="0" fontId="1" fillId="0" borderId="13" xfId="0" applyFont="1" applyBorder="1"/>
    <xf numFmtId="0" fontId="23" fillId="0" borderId="0" xfId="0" applyFont="1" applyBorder="1" applyAlignment="1">
      <alignment horizontal="center"/>
    </xf>
    <xf numFmtId="0" fontId="0" fillId="0" borderId="0" xfId="0" applyFill="1" applyBorder="1"/>
    <xf numFmtId="0" fontId="24" fillId="0" borderId="0" xfId="0" applyFont="1" applyFill="1" applyBorder="1"/>
    <xf numFmtId="0" fontId="27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2" fillId="0" borderId="0" xfId="0" applyFont="1" applyBorder="1" applyAlignment="1"/>
    <xf numFmtId="0" fontId="41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right" wrapText="1"/>
    </xf>
    <xf numFmtId="0" fontId="0" fillId="0" borderId="0" xfId="0" applyFont="1" applyAlignment="1">
      <alignment wrapText="1"/>
    </xf>
    <xf numFmtId="0" fontId="43" fillId="0" borderId="0" xfId="0" applyFont="1" applyAlignment="1">
      <alignment horizontal="justify" wrapText="1"/>
    </xf>
    <xf numFmtId="1" fontId="44" fillId="0" borderId="0" xfId="0" applyNumberFormat="1" applyFont="1" applyFill="1" applyBorder="1" applyAlignment="1">
      <alignment horizontal="justify" vertical="center"/>
    </xf>
    <xf numFmtId="0" fontId="43" fillId="0" borderId="0" xfId="0" applyFont="1" applyFill="1" applyBorder="1"/>
    <xf numFmtId="0" fontId="43" fillId="0" borderId="0" xfId="0" applyFont="1" applyFill="1"/>
    <xf numFmtId="0" fontId="0" fillId="0" borderId="0" xfId="0" applyFill="1" applyBorder="1" applyAlignment="1">
      <alignment vertical="center" wrapText="1"/>
    </xf>
    <xf numFmtId="0" fontId="0" fillId="0" borderId="0" xfId="0" applyFont="1" applyAlignment="1">
      <alignment horizontal="justify" wrapText="1"/>
    </xf>
    <xf numFmtId="1" fontId="49" fillId="0" borderId="0" xfId="0" applyNumberFormat="1" applyFont="1" applyFill="1" applyBorder="1" applyAlignment="1">
      <alignment horizontal="justify" vertical="center"/>
    </xf>
    <xf numFmtId="0" fontId="0" fillId="0" borderId="0" xfId="0" applyFont="1" applyFill="1"/>
    <xf numFmtId="0" fontId="24" fillId="0" borderId="0" xfId="0" applyFont="1" applyFill="1"/>
    <xf numFmtId="0" fontId="1" fillId="0" borderId="1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2" fillId="0" borderId="14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4" fillId="3" borderId="14" xfId="0" applyFont="1" applyFill="1" applyBorder="1" applyAlignment="1">
      <alignment horizontal="center" vertical="center" wrapText="1"/>
    </xf>
    <xf numFmtId="0" fontId="34" fillId="3" borderId="22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0" fontId="36" fillId="3" borderId="22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0" fontId="36" fillId="3" borderId="2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center" vertical="center" wrapText="1"/>
    </xf>
    <xf numFmtId="0" fontId="36" fillId="4" borderId="22" xfId="0" applyFont="1" applyFill="1" applyBorder="1" applyAlignment="1">
      <alignment horizontal="center" vertical="center" wrapText="1"/>
    </xf>
    <xf numFmtId="0" fontId="28" fillId="4" borderId="24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36" fillId="4" borderId="24" xfId="0" applyFont="1" applyFill="1" applyBorder="1" applyAlignment="1">
      <alignment horizontal="center" vertical="center" wrapText="1"/>
    </xf>
    <xf numFmtId="0" fontId="41" fillId="0" borderId="14" xfId="0" quotePrefix="1" applyFont="1" applyBorder="1" applyAlignment="1">
      <alignment horizontal="center" vertical="center" wrapText="1"/>
    </xf>
    <xf numFmtId="0" fontId="41" fillId="0" borderId="22" xfId="0" quotePrefix="1" applyFont="1" applyBorder="1" applyAlignment="1">
      <alignment horizontal="center" vertical="center" wrapText="1"/>
    </xf>
    <xf numFmtId="0" fontId="28" fillId="0" borderId="24" xfId="0" quotePrefix="1" applyFont="1" applyBorder="1" applyAlignment="1">
      <alignment horizontal="center" vertical="center" wrapText="1"/>
    </xf>
    <xf numFmtId="0" fontId="28" fillId="0" borderId="14" xfId="0" quotePrefix="1" applyFont="1" applyBorder="1" applyAlignment="1">
      <alignment horizontal="center" vertical="center" wrapText="1"/>
    </xf>
    <xf numFmtId="0" fontId="28" fillId="0" borderId="22" xfId="0" quotePrefix="1" applyFont="1" applyBorder="1" applyAlignment="1">
      <alignment horizontal="center" vertical="center" wrapText="1"/>
    </xf>
    <xf numFmtId="0" fontId="41" fillId="0" borderId="24" xfId="0" quotePrefix="1" applyFont="1" applyBorder="1" applyAlignment="1">
      <alignment horizontal="center" vertical="center" wrapText="1"/>
    </xf>
    <xf numFmtId="0" fontId="56" fillId="0" borderId="0" xfId="0" applyFont="1"/>
    <xf numFmtId="0" fontId="57" fillId="0" borderId="14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52" fillId="3" borderId="14" xfId="0" applyFont="1" applyFill="1" applyBorder="1" applyAlignment="1">
      <alignment horizontal="center" vertical="center" wrapText="1"/>
    </xf>
    <xf numFmtId="0" fontId="53" fillId="3" borderId="14" xfId="0" applyFont="1" applyFill="1" applyBorder="1" applyAlignment="1">
      <alignment horizontal="center" vertical="center" wrapText="1"/>
    </xf>
    <xf numFmtId="0" fontId="53" fillId="3" borderId="22" xfId="0" applyFont="1" applyFill="1" applyBorder="1" applyAlignment="1">
      <alignment horizontal="center" vertical="center" wrapText="1"/>
    </xf>
    <xf numFmtId="0" fontId="53" fillId="3" borderId="24" xfId="0" applyFont="1" applyFill="1" applyBorder="1" applyAlignment="1">
      <alignment horizontal="center" vertical="center" wrapText="1"/>
    </xf>
    <xf numFmtId="0" fontId="59" fillId="0" borderId="0" xfId="0" applyFont="1"/>
    <xf numFmtId="0" fontId="60" fillId="0" borderId="0" xfId="0" applyFont="1"/>
    <xf numFmtId="0" fontId="62" fillId="0" borderId="0" xfId="0" applyFont="1"/>
    <xf numFmtId="0" fontId="1" fillId="0" borderId="21" xfId="1" applyFont="1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0" xfId="0" applyFill="1"/>
    <xf numFmtId="0" fontId="64" fillId="0" borderId="0" xfId="0" applyFont="1"/>
    <xf numFmtId="0" fontId="6" fillId="0" borderId="0" xfId="0" applyFont="1"/>
    <xf numFmtId="0" fontId="65" fillId="0" borderId="0" xfId="0" applyFont="1" applyFill="1"/>
    <xf numFmtId="0" fontId="66" fillId="0" borderId="0" xfId="0" applyFont="1"/>
    <xf numFmtId="0" fontId="4" fillId="0" borderId="0" xfId="0" applyFont="1" applyFill="1" applyBorder="1"/>
    <xf numFmtId="0" fontId="50" fillId="0" borderId="26" xfId="0" applyFont="1" applyBorder="1" applyAlignment="1">
      <alignment horizontal="center"/>
    </xf>
    <xf numFmtId="0" fontId="67" fillId="0" borderId="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9" fillId="0" borderId="26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0" fontId="69" fillId="0" borderId="27" xfId="0" applyFont="1" applyFill="1" applyBorder="1" applyAlignment="1">
      <alignment horizontal="center" vertical="center"/>
    </xf>
    <xf numFmtId="0" fontId="69" fillId="0" borderId="28" xfId="0" applyFont="1" applyFill="1" applyBorder="1" applyAlignment="1">
      <alignment horizontal="center" vertical="center"/>
    </xf>
    <xf numFmtId="0" fontId="71" fillId="0" borderId="26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0" fontId="71" fillId="0" borderId="27" xfId="0" applyFont="1" applyFill="1" applyBorder="1" applyAlignment="1">
      <alignment horizontal="center" vertical="center"/>
    </xf>
    <xf numFmtId="0" fontId="71" fillId="0" borderId="28" xfId="0" applyFont="1" applyFill="1" applyBorder="1" applyAlignment="1">
      <alignment horizontal="center" vertical="center"/>
    </xf>
    <xf numFmtId="0" fontId="73" fillId="0" borderId="26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73" fillId="0" borderId="27" xfId="0" applyFont="1" applyFill="1" applyBorder="1" applyAlignment="1">
      <alignment horizontal="center" vertical="center"/>
    </xf>
    <xf numFmtId="0" fontId="73" fillId="0" borderId="28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/>
    </xf>
    <xf numFmtId="0" fontId="74" fillId="0" borderId="0" xfId="0" applyFont="1" applyFill="1"/>
    <xf numFmtId="0" fontId="75" fillId="0" borderId="0" xfId="0" applyFont="1" applyFill="1"/>
    <xf numFmtId="0" fontId="76" fillId="0" borderId="0" xfId="0" applyFont="1"/>
    <xf numFmtId="0" fontId="4" fillId="0" borderId="2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58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/>
    </xf>
    <xf numFmtId="0" fontId="77" fillId="0" borderId="26" xfId="0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/>
    </xf>
    <xf numFmtId="0" fontId="77" fillId="0" borderId="27" xfId="0" applyFont="1" applyFill="1" applyBorder="1" applyAlignment="1">
      <alignment horizontal="center" vertical="center"/>
    </xf>
    <xf numFmtId="0" fontId="77" fillId="0" borderId="28" xfId="0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/>
    </xf>
    <xf numFmtId="0" fontId="78" fillId="0" borderId="27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/>
    </xf>
    <xf numFmtId="0" fontId="79" fillId="0" borderId="27" xfId="0" applyFont="1" applyFill="1" applyBorder="1" applyAlignment="1">
      <alignment horizontal="center" vertical="center"/>
    </xf>
    <xf numFmtId="0" fontId="78" fillId="0" borderId="62" xfId="0" applyFont="1" applyFill="1" applyBorder="1" applyAlignment="1">
      <alignment horizontal="center" vertical="center"/>
    </xf>
    <xf numFmtId="0" fontId="78" fillId="0" borderId="61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81" fillId="0" borderId="26" xfId="0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81" fillId="0" borderId="27" xfId="0" applyFont="1" applyFill="1" applyBorder="1" applyAlignment="1">
      <alignment horizontal="center" vertical="center"/>
    </xf>
    <xf numFmtId="0" fontId="81" fillId="0" borderId="28" xfId="0" applyFont="1" applyFill="1" applyBorder="1" applyAlignment="1">
      <alignment horizontal="center" vertical="center"/>
    </xf>
    <xf numFmtId="0" fontId="82" fillId="0" borderId="1" xfId="0" applyFont="1" applyFill="1" applyBorder="1" applyAlignment="1">
      <alignment horizontal="center" vertical="center"/>
    </xf>
    <xf numFmtId="0" fontId="82" fillId="0" borderId="27" xfId="0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/>
    </xf>
    <xf numFmtId="0" fontId="83" fillId="0" borderId="27" xfId="0" applyFont="1" applyFill="1" applyBorder="1" applyAlignment="1">
      <alignment horizontal="center" vertical="center"/>
    </xf>
    <xf numFmtId="0" fontId="84" fillId="0" borderId="26" xfId="0" applyFont="1" applyFill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/>
    </xf>
    <xf numFmtId="0" fontId="84" fillId="0" borderId="27" xfId="0" applyFont="1" applyFill="1" applyBorder="1" applyAlignment="1">
      <alignment horizontal="center" vertical="center"/>
    </xf>
    <xf numFmtId="0" fontId="84" fillId="0" borderId="28" xfId="0" applyFont="1" applyFill="1" applyBorder="1" applyAlignment="1">
      <alignment horizontal="center" vertical="center"/>
    </xf>
    <xf numFmtId="0" fontId="85" fillId="0" borderId="26" xfId="0" applyFont="1" applyFill="1" applyBorder="1" applyAlignment="1">
      <alignment horizontal="center" vertical="center"/>
    </xf>
    <xf numFmtId="0" fontId="85" fillId="0" borderId="1" xfId="0" applyFont="1" applyFill="1" applyBorder="1" applyAlignment="1">
      <alignment horizontal="center" vertical="center"/>
    </xf>
    <xf numFmtId="0" fontId="85" fillId="0" borderId="27" xfId="0" applyFont="1" applyFill="1" applyBorder="1" applyAlignment="1">
      <alignment horizontal="center" vertical="center"/>
    </xf>
    <xf numFmtId="0" fontId="85" fillId="0" borderId="28" xfId="0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0" fontId="86" fillId="0" borderId="27" xfId="0" applyFont="1" applyFill="1" applyBorder="1" applyAlignment="1">
      <alignment horizontal="center" vertical="center"/>
    </xf>
    <xf numFmtId="0" fontId="80" fillId="0" borderId="26" xfId="0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/>
    </xf>
    <xf numFmtId="0" fontId="80" fillId="0" borderId="27" xfId="0" applyFont="1" applyFill="1" applyBorder="1" applyAlignment="1">
      <alignment horizontal="center" vertical="center"/>
    </xf>
    <xf numFmtId="0" fontId="80" fillId="0" borderId="28" xfId="0" applyFont="1" applyFill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87" fillId="0" borderId="27" xfId="0" applyFont="1" applyFill="1" applyBorder="1" applyAlignment="1">
      <alignment horizontal="center" vertical="center"/>
    </xf>
    <xf numFmtId="0" fontId="72" fillId="0" borderId="56" xfId="0" applyFont="1" applyFill="1" applyBorder="1" applyAlignment="1">
      <alignment horizontal="justify" vertical="center"/>
    </xf>
    <xf numFmtId="0" fontId="63" fillId="0" borderId="30" xfId="0" applyFont="1" applyBorder="1" applyAlignment="1">
      <alignment horizontal="justify" vertical="center"/>
    </xf>
    <xf numFmtId="0" fontId="63" fillId="0" borderId="57" xfId="0" applyFont="1" applyBorder="1" applyAlignment="1">
      <alignment horizontal="justify" vertical="center"/>
    </xf>
    <xf numFmtId="0" fontId="80" fillId="0" borderId="56" xfId="0" applyFont="1" applyFill="1" applyBorder="1" applyAlignment="1">
      <alignment horizontal="justify" vertical="center"/>
    </xf>
    <xf numFmtId="0" fontId="0" fillId="0" borderId="30" xfId="0" applyBorder="1" applyAlignment="1">
      <alignment horizontal="justify" vertical="center"/>
    </xf>
    <xf numFmtId="0" fontId="0" fillId="0" borderId="57" xfId="0" applyBorder="1" applyAlignment="1">
      <alignment horizontal="justify" vertical="center"/>
    </xf>
    <xf numFmtId="0" fontId="88" fillId="0" borderId="56" xfId="0" applyFont="1" applyFill="1" applyBorder="1" applyAlignment="1">
      <alignment horizontal="justify" vertical="center"/>
    </xf>
    <xf numFmtId="0" fontId="88" fillId="0" borderId="30" xfId="0" applyFont="1" applyFill="1" applyBorder="1" applyAlignment="1">
      <alignment horizontal="justify" vertical="center"/>
    </xf>
    <xf numFmtId="0" fontId="88" fillId="0" borderId="57" xfId="0" applyFont="1" applyFill="1" applyBorder="1" applyAlignment="1">
      <alignment horizontal="justify" vertical="center"/>
    </xf>
    <xf numFmtId="0" fontId="2" fillId="0" borderId="58" xfId="0" applyFont="1" applyFill="1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  <xf numFmtId="0" fontId="13" fillId="0" borderId="53" xfId="0" applyFont="1" applyFill="1" applyBorder="1" applyAlignment="1">
      <alignment horizontal="center"/>
    </xf>
    <xf numFmtId="0" fontId="13" fillId="0" borderId="54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57" xfId="0" applyBorder="1" applyAlignment="1"/>
    <xf numFmtId="0" fontId="0" fillId="0" borderId="30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3" xfId="0" applyFont="1" applyFill="1" applyBorder="1" applyAlignment="1">
      <alignment horizontal="left"/>
    </xf>
    <xf numFmtId="0" fontId="4" fillId="0" borderId="54" xfId="0" applyFont="1" applyFill="1" applyBorder="1" applyAlignment="1">
      <alignment horizontal="left"/>
    </xf>
    <xf numFmtId="0" fontId="4" fillId="0" borderId="55" xfId="0" applyFont="1" applyFill="1" applyBorder="1" applyAlignment="1">
      <alignment horizontal="left"/>
    </xf>
    <xf numFmtId="0" fontId="50" fillId="0" borderId="53" xfId="0" applyFont="1" applyFill="1" applyBorder="1" applyAlignment="1">
      <alignment horizontal="center"/>
    </xf>
    <xf numFmtId="0" fontId="50" fillId="0" borderId="54" xfId="0" applyFont="1" applyFill="1" applyBorder="1" applyAlignment="1">
      <alignment horizontal="center"/>
    </xf>
    <xf numFmtId="0" fontId="50" fillId="0" borderId="55" xfId="0" applyFont="1" applyFill="1" applyBorder="1" applyAlignment="1">
      <alignment horizontal="center"/>
    </xf>
    <xf numFmtId="0" fontId="50" fillId="0" borderId="56" xfId="0" applyFont="1" applyBorder="1" applyAlignment="1">
      <alignment horizontal="center"/>
    </xf>
    <xf numFmtId="0" fontId="50" fillId="0" borderId="30" xfId="0" applyFont="1" applyBorder="1" applyAlignment="1">
      <alignment horizontal="center"/>
    </xf>
    <xf numFmtId="0" fontId="50" fillId="0" borderId="57" xfId="0" applyFont="1" applyBorder="1" applyAlignment="1">
      <alignment horizontal="center"/>
    </xf>
    <xf numFmtId="0" fontId="55" fillId="0" borderId="30" xfId="0" applyFont="1" applyBorder="1" applyAlignment="1">
      <alignment horizontal="center"/>
    </xf>
    <xf numFmtId="0" fontId="55" fillId="0" borderId="57" xfId="0" applyFont="1" applyBorder="1" applyAlignment="1">
      <alignment horizontal="center"/>
    </xf>
    <xf numFmtId="0" fontId="50" fillId="0" borderId="26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ill="1" applyBorder="1" applyAlignment="1">
      <alignment vertical="center" wrapText="1"/>
    </xf>
    <xf numFmtId="0" fontId="50" fillId="0" borderId="3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38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0" fontId="51" fillId="0" borderId="41" xfId="0" applyFont="1" applyBorder="1" applyAlignment="1">
      <alignment horizontal="center" vertical="center"/>
    </xf>
    <xf numFmtId="0" fontId="51" fillId="0" borderId="42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41" fillId="0" borderId="11" xfId="0" applyFont="1" applyBorder="1" applyAlignment="1">
      <alignment vertical="center" wrapText="1"/>
    </xf>
    <xf numFmtId="0" fontId="42" fillId="0" borderId="12" xfId="0" applyFont="1" applyBorder="1" applyAlignment="1"/>
    <xf numFmtId="0" fontId="42" fillId="0" borderId="13" xfId="0" applyFont="1" applyBorder="1" applyAlignment="1"/>
    <xf numFmtId="0" fontId="41" fillId="0" borderId="46" xfId="0" applyFont="1" applyBorder="1" applyAlignment="1">
      <alignment vertical="center" wrapText="1"/>
    </xf>
    <xf numFmtId="0" fontId="42" fillId="0" borderId="47" xfId="0" applyFont="1" applyBorder="1" applyAlignment="1"/>
    <xf numFmtId="0" fontId="42" fillId="0" borderId="48" xfId="0" applyFont="1" applyBorder="1" applyAlignment="1"/>
    <xf numFmtId="0" fontId="26" fillId="0" borderId="4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6" fillId="0" borderId="25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36" fillId="0" borderId="11" xfId="0" applyFont="1" applyBorder="1" applyAlignment="1">
      <alignment vertical="center" wrapText="1"/>
    </xf>
    <xf numFmtId="0" fontId="0" fillId="0" borderId="12" xfId="0" applyBorder="1" applyAlignment="1"/>
    <xf numFmtId="0" fontId="0" fillId="0" borderId="13" xfId="0" applyBorder="1" applyAlignment="1"/>
    <xf numFmtId="0" fontId="53" fillId="0" borderId="11" xfId="0" applyFont="1" applyBorder="1" applyAlignment="1">
      <alignment vertical="center" wrapText="1"/>
    </xf>
    <xf numFmtId="0" fontId="54" fillId="0" borderId="12" xfId="0" applyFont="1" applyBorder="1" applyAlignment="1"/>
    <xf numFmtId="0" fontId="54" fillId="0" borderId="13" xfId="0" applyFont="1" applyBorder="1" applyAlignment="1"/>
    <xf numFmtId="0" fontId="38" fillId="0" borderId="11" xfId="0" applyFont="1" applyBorder="1" applyAlignment="1">
      <alignment vertical="center" wrapText="1"/>
    </xf>
    <xf numFmtId="0" fontId="39" fillId="0" borderId="12" xfId="0" applyFont="1" applyBorder="1" applyAlignment="1"/>
    <xf numFmtId="0" fontId="39" fillId="0" borderId="13" xfId="0" applyFont="1" applyBorder="1" applyAlignment="1"/>
    <xf numFmtId="0" fontId="36" fillId="3" borderId="11" xfId="0" applyFont="1" applyFill="1" applyBorder="1" applyAlignment="1">
      <alignment vertical="center" wrapText="1"/>
    </xf>
    <xf numFmtId="0" fontId="0" fillId="3" borderId="12" xfId="0" applyFill="1" applyBorder="1" applyAlignment="1"/>
    <xf numFmtId="0" fontId="0" fillId="3" borderId="13" xfId="0" applyFill="1" applyBorder="1" applyAlignment="1"/>
    <xf numFmtId="0" fontId="34" fillId="0" borderId="11" xfId="0" applyFont="1" applyBorder="1" applyAlignment="1">
      <alignment vertical="center" wrapText="1"/>
    </xf>
    <xf numFmtId="0" fontId="35" fillId="0" borderId="12" xfId="0" applyFont="1" applyBorder="1" applyAlignment="1"/>
    <xf numFmtId="0" fontId="35" fillId="0" borderId="13" xfId="0" applyFont="1" applyBorder="1" applyAlignment="1"/>
    <xf numFmtId="0" fontId="31" fillId="0" borderId="11" xfId="0" applyFont="1" applyBorder="1" applyAlignment="1">
      <alignment vertical="center" wrapText="1"/>
    </xf>
    <xf numFmtId="0" fontId="32" fillId="0" borderId="12" xfId="0" applyFont="1" applyBorder="1" applyAlignment="1"/>
    <xf numFmtId="0" fontId="32" fillId="0" borderId="13" xfId="0" applyFont="1" applyBorder="1" applyAlignment="1"/>
    <xf numFmtId="0" fontId="28" fillId="0" borderId="11" xfId="0" applyFont="1" applyBorder="1" applyAlignment="1">
      <alignment vertical="center" wrapText="1"/>
    </xf>
    <xf numFmtId="0" fontId="29" fillId="0" borderId="12" xfId="0" applyFont="1" applyBorder="1" applyAlignment="1"/>
    <xf numFmtId="0" fontId="29" fillId="0" borderId="13" xfId="0" applyFont="1" applyBorder="1" applyAlignment="1"/>
    <xf numFmtId="0" fontId="26" fillId="0" borderId="20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21" xfId="0" applyFont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23" fillId="0" borderId="0" xfId="0" applyFont="1" applyAlignment="1">
      <alignment horizontal="center"/>
    </xf>
    <xf numFmtId="0" fontId="55" fillId="0" borderId="0" xfId="0" applyFont="1" applyAlignment="1"/>
    <xf numFmtId="0" fontId="31" fillId="3" borderId="11" xfId="0" applyFont="1" applyFill="1" applyBorder="1" applyAlignment="1">
      <alignment vertical="center" wrapText="1"/>
    </xf>
    <xf numFmtId="0" fontId="32" fillId="3" borderId="12" xfId="0" applyFont="1" applyFill="1" applyBorder="1" applyAlignment="1"/>
    <xf numFmtId="0" fontId="32" fillId="3" borderId="13" xfId="0" applyFont="1" applyFill="1" applyBorder="1" applyAlignment="1"/>
    <xf numFmtId="0" fontId="34" fillId="3" borderId="11" xfId="0" applyFont="1" applyFill="1" applyBorder="1" applyAlignment="1">
      <alignment vertical="center" wrapText="1"/>
    </xf>
    <xf numFmtId="0" fontId="35" fillId="3" borderId="12" xfId="0" applyFont="1" applyFill="1" applyBorder="1" applyAlignment="1"/>
    <xf numFmtId="0" fontId="35" fillId="3" borderId="13" xfId="0" applyFont="1" applyFill="1" applyBorder="1" applyAlignment="1"/>
    <xf numFmtId="0" fontId="2" fillId="0" borderId="1" xfId="0" applyFont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0" fillId="0" borderId="17" xfId="0" applyFont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3" xfId="0" applyBorder="1" applyAlignment="1">
      <alignment horizontal="justify" vertical="center"/>
    </xf>
    <xf numFmtId="0" fontId="0" fillId="0" borderId="18" xfId="0" applyBorder="1" applyAlignment="1">
      <alignment horizontal="justify" vertical="center"/>
    </xf>
    <xf numFmtId="0" fontId="0" fillId="0" borderId="19" xfId="0" applyBorder="1" applyAlignment="1">
      <alignment horizontal="justify" vertical="center"/>
    </xf>
    <xf numFmtId="0" fontId="0" fillId="0" borderId="20" xfId="0" applyBorder="1" applyAlignment="1">
      <alignment horizontal="justify" vertical="center"/>
    </xf>
    <xf numFmtId="2" fontId="10" fillId="0" borderId="14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justify" vertical="center"/>
    </xf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32" xfId="0" applyFont="1" applyBorder="1" applyAlignment="1">
      <alignment horizontal="justify" vertical="center"/>
    </xf>
    <xf numFmtId="0" fontId="10" fillId="0" borderId="33" xfId="0" applyFont="1" applyBorder="1" applyAlignment="1">
      <alignment horizontal="justify" vertical="center"/>
    </xf>
    <xf numFmtId="0" fontId="23" fillId="0" borderId="0" xfId="0" applyFont="1" applyBorder="1" applyAlignment="1">
      <alignment horizontal="center"/>
    </xf>
    <xf numFmtId="0" fontId="36" fillId="4" borderId="11" xfId="0" applyFont="1" applyFill="1" applyBorder="1" applyAlignment="1">
      <alignment vertical="center" wrapText="1"/>
    </xf>
    <xf numFmtId="0" fontId="0" fillId="4" borderId="12" xfId="0" applyFill="1" applyBorder="1" applyAlignment="1"/>
    <xf numFmtId="0" fontId="0" fillId="4" borderId="13" xfId="0" applyFill="1" applyBorder="1" applyAlignment="1"/>
    <xf numFmtId="0" fontId="26" fillId="0" borderId="1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41" fillId="0" borderId="50" xfId="0" applyFont="1" applyBorder="1" applyAlignment="1">
      <alignment vertical="center" wrapText="1"/>
    </xf>
    <xf numFmtId="0" fontId="42" fillId="0" borderId="30" xfId="0" applyFont="1" applyBorder="1" applyAlignment="1"/>
    <xf numFmtId="0" fontId="42" fillId="0" borderId="51" xfId="0" applyFont="1" applyBorder="1" applyAlignment="1"/>
    <xf numFmtId="0" fontId="53" fillId="3" borderId="11" xfId="0" applyFont="1" applyFill="1" applyBorder="1" applyAlignment="1">
      <alignment vertical="center" wrapText="1"/>
    </xf>
    <xf numFmtId="0" fontId="54" fillId="3" borderId="12" xfId="0" applyFont="1" applyFill="1" applyBorder="1" applyAlignment="1"/>
    <xf numFmtId="0" fontId="54" fillId="3" borderId="13" xfId="0" applyFont="1" applyFill="1" applyBorder="1" applyAlignment="1"/>
    <xf numFmtId="0" fontId="26" fillId="0" borderId="52" xfId="0" applyFont="1" applyBorder="1" applyAlignment="1">
      <alignment horizontal="center" vertical="center" wrapText="1"/>
    </xf>
    <xf numFmtId="0" fontId="58" fillId="0" borderId="11" xfId="0" applyFont="1" applyBorder="1" applyAlignment="1">
      <alignment vertical="center" wrapText="1"/>
    </xf>
    <xf numFmtId="0" fontId="61" fillId="0" borderId="12" xfId="0" applyFont="1" applyBorder="1" applyAlignment="1"/>
    <xf numFmtId="0" fontId="61" fillId="0" borderId="13" xfId="0" applyFont="1" applyBorder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  <xf numFmtId="0" fontId="80" fillId="0" borderId="30" xfId="0" applyFont="1" applyFill="1" applyBorder="1" applyAlignment="1">
      <alignment horizontal="justify" vertical="center"/>
    </xf>
    <xf numFmtId="0" fontId="80" fillId="0" borderId="57" xfId="0" applyFont="1" applyFill="1" applyBorder="1" applyAlignment="1">
      <alignment horizontal="justify" vertical="center"/>
    </xf>
    <xf numFmtId="0" fontId="90" fillId="0" borderId="26" xfId="0" applyFont="1" applyFill="1" applyBorder="1" applyAlignment="1">
      <alignment horizontal="center" vertical="center"/>
    </xf>
    <xf numFmtId="0" fontId="90" fillId="0" borderId="1" xfId="0" applyFont="1" applyFill="1" applyBorder="1" applyAlignment="1">
      <alignment horizontal="center" vertical="center"/>
    </xf>
    <xf numFmtId="0" fontId="90" fillId="0" borderId="27" xfId="0" applyFont="1" applyFill="1" applyBorder="1" applyAlignment="1">
      <alignment horizontal="center" vertical="center"/>
    </xf>
    <xf numFmtId="0" fontId="90" fillId="0" borderId="28" xfId="0" applyFont="1" applyFill="1" applyBorder="1" applyAlignment="1">
      <alignment horizontal="center" vertical="center"/>
    </xf>
    <xf numFmtId="0" fontId="91" fillId="0" borderId="1" xfId="0" applyFont="1" applyFill="1" applyBorder="1" applyAlignment="1">
      <alignment horizontal="center" vertical="center"/>
    </xf>
    <xf numFmtId="0" fontId="91" fillId="0" borderId="27" xfId="0" applyFont="1" applyFill="1" applyBorder="1" applyAlignment="1">
      <alignment horizontal="center" vertical="center"/>
    </xf>
    <xf numFmtId="0" fontId="72" fillId="0" borderId="30" xfId="0" applyFont="1" applyFill="1" applyBorder="1" applyAlignment="1">
      <alignment horizontal="justify" vertical="center"/>
    </xf>
    <xf numFmtId="0" fontId="72" fillId="0" borderId="57" xfId="0" applyFont="1" applyFill="1" applyBorder="1" applyAlignment="1">
      <alignment horizontal="justify" vertical="center"/>
    </xf>
    <xf numFmtId="0" fontId="92" fillId="0" borderId="1" xfId="0" applyFont="1" applyFill="1" applyBorder="1" applyAlignment="1">
      <alignment horizontal="center" vertical="center"/>
    </xf>
    <xf numFmtId="0" fontId="92" fillId="0" borderId="27" xfId="0" applyFont="1" applyFill="1" applyBorder="1" applyAlignment="1">
      <alignment horizontal="center" vertical="center"/>
    </xf>
    <xf numFmtId="0" fontId="83" fillId="0" borderId="62" xfId="0" applyFont="1" applyFill="1" applyBorder="1" applyAlignment="1">
      <alignment horizontal="center" vertical="center"/>
    </xf>
    <xf numFmtId="0" fontId="83" fillId="0" borderId="61" xfId="0" applyFont="1" applyFill="1" applyBorder="1" applyAlignment="1">
      <alignment horizontal="center" vertical="center"/>
    </xf>
    <xf numFmtId="0" fontId="1" fillId="3" borderId="25" xfId="1" applyFont="1" applyFill="1" applyBorder="1"/>
    <xf numFmtId="0" fontId="1" fillId="3" borderId="20" xfId="1" applyFont="1" applyFill="1" applyBorder="1"/>
    <xf numFmtId="0" fontId="20" fillId="3" borderId="23" xfId="0" applyFont="1" applyFill="1" applyBorder="1" applyAlignment="1">
      <alignment horizontal="right"/>
    </xf>
    <xf numFmtId="0" fontId="20" fillId="3" borderId="24" xfId="0" applyFont="1" applyFill="1" applyBorder="1" applyAlignment="1">
      <alignment horizontal="right"/>
    </xf>
    <xf numFmtId="164" fontId="19" fillId="3" borderId="24" xfId="0" applyNumberFormat="1" applyFont="1" applyFill="1" applyBorder="1" applyAlignment="1">
      <alignment horizontal="right" vertical="center"/>
    </xf>
    <xf numFmtId="0" fontId="20" fillId="3" borderId="22" xfId="0" applyFont="1" applyFill="1" applyBorder="1" applyAlignment="1">
      <alignment horizontal="right"/>
    </xf>
    <xf numFmtId="0" fontId="20" fillId="3" borderId="21" xfId="0" applyFont="1" applyFill="1" applyBorder="1" applyAlignment="1">
      <alignment horizontal="right"/>
    </xf>
    <xf numFmtId="164" fontId="21" fillId="3" borderId="34" xfId="0" applyNumberFormat="1" applyFont="1" applyFill="1" applyBorder="1"/>
    <xf numFmtId="0" fontId="1" fillId="3" borderId="21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25" xfId="0" applyFont="1" applyFill="1" applyBorder="1"/>
    <xf numFmtId="0" fontId="1" fillId="3" borderId="20" xfId="0" applyFont="1" applyFill="1" applyBorder="1"/>
    <xf numFmtId="0" fontId="20" fillId="3" borderId="23" xfId="0" applyFont="1" applyFill="1" applyBorder="1"/>
    <xf numFmtId="0" fontId="20" fillId="3" borderId="22" xfId="0" applyFont="1" applyFill="1" applyBorder="1"/>
    <xf numFmtId="0" fontId="2" fillId="3" borderId="21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14" xfId="0" applyFont="1" applyFill="1" applyBorder="1"/>
    <xf numFmtId="0" fontId="78" fillId="3" borderId="23" xfId="0" applyFont="1" applyFill="1" applyBorder="1"/>
    <xf numFmtId="0" fontId="78" fillId="3" borderId="24" xfId="0" applyFont="1" applyFill="1" applyBorder="1" applyAlignment="1">
      <alignment horizontal="right"/>
    </xf>
    <xf numFmtId="164" fontId="93" fillId="3" borderId="24" xfId="0" applyNumberFormat="1" applyFont="1" applyFill="1" applyBorder="1" applyAlignment="1">
      <alignment horizontal="right" vertical="center"/>
    </xf>
    <xf numFmtId="0" fontId="78" fillId="3" borderId="23" xfId="0" applyFont="1" applyFill="1" applyBorder="1" applyAlignment="1">
      <alignment horizontal="right"/>
    </xf>
    <xf numFmtId="0" fontId="78" fillId="3" borderId="22" xfId="0" applyFont="1" applyFill="1" applyBorder="1" applyAlignment="1">
      <alignment horizontal="right"/>
    </xf>
    <xf numFmtId="0" fontId="78" fillId="3" borderId="21" xfId="0" applyFont="1" applyFill="1" applyBorder="1" applyAlignment="1">
      <alignment horizontal="right"/>
    </xf>
    <xf numFmtId="164" fontId="94" fillId="3" borderId="34" xfId="0" applyNumberFormat="1" applyFont="1" applyFill="1" applyBorder="1"/>
    <xf numFmtId="0" fontId="89" fillId="0" borderId="15" xfId="0" applyFont="1" applyBorder="1" applyAlignment="1">
      <alignment horizontal="left"/>
    </xf>
    <xf numFmtId="0" fontId="87" fillId="3" borderId="22" xfId="0" applyFont="1" applyFill="1" applyBorder="1"/>
    <xf numFmtId="0" fontId="87" fillId="3" borderId="23" xfId="0" applyFont="1" applyFill="1" applyBorder="1"/>
    <xf numFmtId="0" fontId="87" fillId="3" borderId="24" xfId="0" applyFont="1" applyFill="1" applyBorder="1" applyAlignment="1">
      <alignment horizontal="right"/>
    </xf>
    <xf numFmtId="164" fontId="97" fillId="3" borderId="34" xfId="0" applyNumberFormat="1" applyFont="1" applyFill="1" applyBorder="1"/>
    <xf numFmtId="0" fontId="1" fillId="3" borderId="21" xfId="1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0" fillId="3" borderId="22" xfId="0" applyFont="1" applyFill="1" applyBorder="1" applyAlignment="1">
      <alignment horizontal="left"/>
    </xf>
    <xf numFmtId="0" fontId="1" fillId="4" borderId="21" xfId="1" applyFont="1" applyFill="1" applyBorder="1" applyAlignment="1">
      <alignment horizontal="left"/>
    </xf>
    <xf numFmtId="0" fontId="0" fillId="4" borderId="15" xfId="0" applyFont="1" applyFill="1" applyBorder="1" applyAlignment="1">
      <alignment horizontal="left"/>
    </xf>
    <xf numFmtId="0" fontId="0" fillId="4" borderId="22" xfId="0" applyFont="1" applyFill="1" applyBorder="1" applyAlignment="1">
      <alignment horizontal="left"/>
    </xf>
    <xf numFmtId="0" fontId="1" fillId="4" borderId="25" xfId="1" applyFont="1" applyFill="1" applyBorder="1"/>
    <xf numFmtId="0" fontId="1" fillId="4" borderId="20" xfId="1" applyFont="1" applyFill="1" applyBorder="1"/>
    <xf numFmtId="0" fontId="20" fillId="4" borderId="23" xfId="0" applyFont="1" applyFill="1" applyBorder="1" applyAlignment="1">
      <alignment horizontal="right"/>
    </xf>
    <xf numFmtId="0" fontId="20" fillId="4" borderId="24" xfId="0" applyFont="1" applyFill="1" applyBorder="1" applyAlignment="1">
      <alignment horizontal="right"/>
    </xf>
    <xf numFmtId="164" fontId="19" fillId="4" borderId="24" xfId="0" applyNumberFormat="1" applyFont="1" applyFill="1" applyBorder="1" applyAlignment="1">
      <alignment horizontal="right" vertical="center"/>
    </xf>
    <xf numFmtId="0" fontId="20" fillId="4" borderId="22" xfId="0" applyFont="1" applyFill="1" applyBorder="1" applyAlignment="1">
      <alignment horizontal="right"/>
    </xf>
    <xf numFmtId="0" fontId="20" fillId="4" borderId="21" xfId="0" applyFont="1" applyFill="1" applyBorder="1" applyAlignment="1">
      <alignment horizontal="right"/>
    </xf>
    <xf numFmtId="164" fontId="21" fillId="4" borderId="34" xfId="0" applyNumberFormat="1" applyFont="1" applyFill="1" applyBorder="1"/>
    <xf numFmtId="0" fontId="87" fillId="3" borderId="21" xfId="1" applyFont="1" applyFill="1" applyBorder="1" applyAlignment="1">
      <alignment horizontal="left"/>
    </xf>
    <xf numFmtId="0" fontId="95" fillId="3" borderId="15" xfId="0" applyFont="1" applyFill="1" applyBorder="1" applyAlignment="1">
      <alignment horizontal="left"/>
    </xf>
    <xf numFmtId="0" fontId="95" fillId="3" borderId="22" xfId="0" applyFont="1" applyFill="1" applyBorder="1" applyAlignment="1">
      <alignment horizontal="left"/>
    </xf>
    <xf numFmtId="0" fontId="87" fillId="3" borderId="14" xfId="0" applyFont="1" applyFill="1" applyBorder="1"/>
    <xf numFmtId="164" fontId="96" fillId="3" borderId="24" xfId="0" applyNumberFormat="1" applyFont="1" applyFill="1" applyBorder="1" applyAlignment="1">
      <alignment horizontal="right" vertical="center"/>
    </xf>
    <xf numFmtId="0" fontId="87" fillId="3" borderId="22" xfId="0" applyFont="1" applyFill="1" applyBorder="1" applyAlignment="1">
      <alignment horizontal="right"/>
    </xf>
    <xf numFmtId="0" fontId="87" fillId="3" borderId="21" xfId="0" applyFont="1" applyFill="1" applyBorder="1" applyAlignment="1">
      <alignment horizontal="right"/>
    </xf>
    <xf numFmtId="0" fontId="1" fillId="0" borderId="15" xfId="1" applyFont="1" applyFill="1" applyBorder="1" applyAlignment="1">
      <alignment horizontal="left"/>
    </xf>
    <xf numFmtId="0" fontId="1" fillId="0" borderId="22" xfId="1" applyFont="1" applyFill="1" applyBorder="1" applyAlignment="1">
      <alignment horizontal="left"/>
    </xf>
    <xf numFmtId="0" fontId="2" fillId="3" borderId="22" xfId="0" applyFont="1" applyFill="1" applyBorder="1"/>
    <xf numFmtId="0" fontId="20" fillId="0" borderId="21" xfId="1" applyFont="1" applyFill="1" applyBorder="1" applyAlignment="1">
      <alignment horizontal="left"/>
    </xf>
    <xf numFmtId="0" fontId="56" fillId="0" borderId="15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20" fillId="0" borderId="14" xfId="1" applyFont="1" applyFill="1" applyBorder="1"/>
    <xf numFmtId="0" fontId="20" fillId="0" borderId="22" xfId="1" applyFont="1" applyFill="1" applyBorder="1"/>
    <xf numFmtId="164" fontId="98" fillId="0" borderId="34" xfId="0" applyNumberFormat="1" applyFont="1" applyBorder="1"/>
    <xf numFmtId="0" fontId="87" fillId="4" borderId="21" xfId="0" applyFont="1" applyFill="1" applyBorder="1" applyAlignment="1">
      <alignment horizontal="left"/>
    </xf>
    <xf numFmtId="0" fontId="87" fillId="4" borderId="15" xfId="0" applyFont="1" applyFill="1" applyBorder="1" applyAlignment="1">
      <alignment horizontal="left"/>
    </xf>
    <xf numFmtId="0" fontId="87" fillId="4" borderId="22" xfId="0" applyFont="1" applyFill="1" applyBorder="1" applyAlignment="1">
      <alignment horizontal="left"/>
    </xf>
    <xf numFmtId="0" fontId="87" fillId="4" borderId="14" xfId="0" applyFont="1" applyFill="1" applyBorder="1"/>
    <xf numFmtId="0" fontId="87" fillId="4" borderId="22" xfId="0" applyFont="1" applyFill="1" applyBorder="1"/>
    <xf numFmtId="0" fontId="87" fillId="4" borderId="23" xfId="0" applyFont="1" applyFill="1" applyBorder="1"/>
    <xf numFmtId="0" fontId="87" fillId="4" borderId="24" xfId="0" applyFont="1" applyFill="1" applyBorder="1" applyAlignment="1">
      <alignment horizontal="right"/>
    </xf>
    <xf numFmtId="164" fontId="96" fillId="4" borderId="24" xfId="0" applyNumberFormat="1" applyFont="1" applyFill="1" applyBorder="1" applyAlignment="1">
      <alignment horizontal="right" vertical="center"/>
    </xf>
    <xf numFmtId="0" fontId="87" fillId="4" borderId="23" xfId="0" applyFont="1" applyFill="1" applyBorder="1" applyAlignment="1">
      <alignment horizontal="right"/>
    </xf>
    <xf numFmtId="0" fontId="87" fillId="4" borderId="22" xfId="0" applyFont="1" applyFill="1" applyBorder="1" applyAlignment="1">
      <alignment horizontal="right"/>
    </xf>
    <xf numFmtId="0" fontId="87" fillId="4" borderId="21" xfId="0" applyFont="1" applyFill="1" applyBorder="1" applyAlignment="1">
      <alignment horizontal="right"/>
    </xf>
    <xf numFmtId="164" fontId="97" fillId="4" borderId="34" xfId="0" applyNumberFormat="1" applyFont="1" applyFill="1" applyBorder="1"/>
    <xf numFmtId="16" fontId="100" fillId="0" borderId="29" xfId="0" quotePrefix="1" applyNumberFormat="1" applyFont="1" applyFill="1" applyBorder="1" applyAlignment="1">
      <alignment horizontal="center" vertical="center"/>
    </xf>
    <xf numFmtId="0" fontId="78" fillId="0" borderId="14" xfId="0" applyFont="1" applyBorder="1" applyAlignment="1">
      <alignment horizontal="left" vertical="center"/>
    </xf>
    <xf numFmtId="0" fontId="20" fillId="0" borderId="21" xfId="0" applyFont="1" applyBorder="1" applyAlignment="1">
      <alignment horizontal="justify" vertical="center"/>
    </xf>
    <xf numFmtId="0" fontId="20" fillId="0" borderId="15" xfId="0" applyFont="1" applyBorder="1" applyAlignment="1">
      <alignment horizontal="justify" vertical="center"/>
    </xf>
    <xf numFmtId="0" fontId="78" fillId="0" borderId="14" xfId="0" applyFont="1" applyBorder="1" applyAlignment="1">
      <alignment horizontal="justify" vertical="center"/>
    </xf>
    <xf numFmtId="0" fontId="101" fillId="0" borderId="0" xfId="0" applyFont="1" applyBorder="1" applyAlignment="1">
      <alignment horizontal="center" vertical="center"/>
    </xf>
    <xf numFmtId="0" fontId="0" fillId="0" borderId="15" xfId="0" applyBorder="1" applyAlignment="1">
      <alignment horizontal="justify" vertical="center"/>
    </xf>
    <xf numFmtId="0" fontId="0" fillId="0" borderId="1" xfId="0" applyBorder="1" applyAlignment="1"/>
    <xf numFmtId="0" fontId="0" fillId="0" borderId="15" xfId="0" applyFont="1" applyBorder="1" applyAlignment="1">
      <alignment horizontal="justify" vertical="center"/>
    </xf>
    <xf numFmtId="0" fontId="102" fillId="0" borderId="21" xfId="0" applyFont="1" applyBorder="1" applyAlignment="1">
      <alignment horizontal="center"/>
    </xf>
    <xf numFmtId="0" fontId="0" fillId="0" borderId="15" xfId="0" applyBorder="1" applyAlignment="1"/>
    <xf numFmtId="0" fontId="20" fillId="0" borderId="67" xfId="0" applyFont="1" applyBorder="1" applyAlignment="1">
      <alignment horizontal="center" vertical="center"/>
    </xf>
    <xf numFmtId="0" fontId="0" fillId="0" borderId="67" xfId="0" applyBorder="1" applyAlignment="1"/>
    <xf numFmtId="0" fontId="102" fillId="0" borderId="15" xfId="0" applyFont="1" applyBorder="1" applyAlignment="1">
      <alignment horizontal="center"/>
    </xf>
    <xf numFmtId="0" fontId="0" fillId="0" borderId="6" xfId="0" applyBorder="1" applyAlignment="1"/>
    <xf numFmtId="0" fontId="102" fillId="0" borderId="68" xfId="0" applyFont="1" applyBorder="1" applyAlignment="1">
      <alignment horizontal="center"/>
    </xf>
    <xf numFmtId="0" fontId="0" fillId="0" borderId="0" xfId="0" applyBorder="1" applyAlignment="1"/>
    <xf numFmtId="0" fontId="102" fillId="0" borderId="18" xfId="0" applyFont="1" applyBorder="1" applyAlignment="1">
      <alignment horizontal="center"/>
    </xf>
    <xf numFmtId="0" fontId="78" fillId="0" borderId="18" xfId="0" applyFont="1" applyBorder="1" applyAlignment="1">
      <alignment horizontal="justify" vertical="center"/>
    </xf>
    <xf numFmtId="0" fontId="0" fillId="0" borderId="19" xfId="0" applyBorder="1" applyAlignment="1"/>
    <xf numFmtId="0" fontId="0" fillId="0" borderId="69" xfId="0" applyBorder="1" applyAlignment="1"/>
    <xf numFmtId="0" fontId="78" fillId="0" borderId="70" xfId="0" applyFont="1" applyBorder="1" applyAlignment="1">
      <alignment horizontal="justify" vertical="center"/>
    </xf>
    <xf numFmtId="0" fontId="78" fillId="0" borderId="22" xfId="0" applyFont="1" applyBorder="1" applyAlignment="1">
      <alignment horizontal="left" vertical="center"/>
    </xf>
    <xf numFmtId="0" fontId="20" fillId="0" borderId="67" xfId="0" quotePrefix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0" fontId="7" fillId="0" borderId="71" xfId="0" applyFont="1" applyBorder="1" applyAlignment="1">
      <alignment horizontal="justify" vertical="center"/>
    </xf>
    <xf numFmtId="0" fontId="0" fillId="0" borderId="67" xfId="0" applyBorder="1" applyAlignment="1">
      <alignment horizontal="justify" vertical="center"/>
    </xf>
    <xf numFmtId="0" fontId="0" fillId="0" borderId="72" xfId="0" applyBorder="1" applyAlignment="1">
      <alignment horizontal="justify" vertical="center"/>
    </xf>
    <xf numFmtId="1" fontId="7" fillId="0" borderId="28" xfId="0" applyNumberFormat="1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19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73" xfId="0" applyBorder="1" applyAlignment="1"/>
    <xf numFmtId="1" fontId="7" fillId="0" borderId="4" xfId="0" quotePrefix="1" applyNumberFormat="1" applyFont="1" applyBorder="1" applyAlignment="1">
      <alignment horizontal="center" vertical="center"/>
    </xf>
    <xf numFmtId="1" fontId="7" fillId="0" borderId="21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67" xfId="0" applyBorder="1" applyAlignment="1">
      <alignment vertical="center"/>
    </xf>
    <xf numFmtId="0" fontId="78" fillId="0" borderId="0" xfId="0" applyFont="1" applyBorder="1" applyAlignment="1">
      <alignment horizontal="left" vertical="center"/>
    </xf>
    <xf numFmtId="1" fontId="7" fillId="0" borderId="0" xfId="0" quotePrefix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100" fillId="0" borderId="65" xfId="0" applyFont="1" applyFill="1" applyBorder="1" applyAlignment="1">
      <alignment horizontal="center" vertical="center"/>
    </xf>
    <xf numFmtId="0" fontId="99" fillId="0" borderId="74" xfId="0" applyFont="1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99" fillId="0" borderId="25" xfId="0" applyFont="1" applyFill="1" applyBorder="1" applyAlignment="1">
      <alignment horizontal="center" vertical="center"/>
    </xf>
    <xf numFmtId="0" fontId="99" fillId="0" borderId="50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8" xfId="0" applyBorder="1" applyAlignment="1">
      <alignment horizontal="justify" vertical="center"/>
    </xf>
    <xf numFmtId="0" fontId="99" fillId="0" borderId="29" xfId="0" applyFont="1" applyFill="1" applyBorder="1" applyAlignment="1">
      <alignment vertical="center"/>
    </xf>
    <xf numFmtId="0" fontId="99" fillId="0" borderId="29" xfId="0" applyFont="1" applyFill="1" applyBorder="1" applyAlignment="1">
      <alignment vertical="center"/>
    </xf>
    <xf numFmtId="0" fontId="89" fillId="0" borderId="28" xfId="0" applyFont="1" applyFill="1" applyBorder="1" applyAlignment="1">
      <alignment vertical="center"/>
    </xf>
    <xf numFmtId="0" fontId="99" fillId="0" borderId="2" xfId="0" applyFont="1" applyFill="1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29" xfId="0" applyFont="1" applyFill="1" applyBorder="1" applyAlignment="1">
      <alignment horizontal="justify" vertical="center"/>
    </xf>
  </cellXfs>
  <cellStyles count="3">
    <cellStyle name="Collegamento ipertestuale" xfId="2" builtinId="8"/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13</xdr:row>
      <xdr:rowOff>228600</xdr:rowOff>
    </xdr:from>
    <xdr:to>
      <xdr:col>8</xdr:col>
      <xdr:colOff>295275</xdr:colOff>
      <xdr:row>14</xdr:row>
      <xdr:rowOff>180975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95275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</xdr:colOff>
      <xdr:row>14</xdr:row>
      <xdr:rowOff>0</xdr:rowOff>
    </xdr:from>
    <xdr:to>
      <xdr:col>9</xdr:col>
      <xdr:colOff>295275</xdr:colOff>
      <xdr:row>15</xdr:row>
      <xdr:rowOff>0</xdr:rowOff>
    </xdr:to>
    <xdr:pic>
      <xdr:nvPicPr>
        <xdr:cNvPr id="5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14</xdr:row>
      <xdr:rowOff>0</xdr:rowOff>
    </xdr:from>
    <xdr:to>
      <xdr:col>20</xdr:col>
      <xdr:colOff>9525</xdr:colOff>
      <xdr:row>14</xdr:row>
      <xdr:rowOff>9525</xdr:rowOff>
    </xdr:to>
    <xdr:pic>
      <xdr:nvPicPr>
        <xdr:cNvPr id="6" name="Picture 289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14788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19050</xdr:colOff>
      <xdr:row>14</xdr:row>
      <xdr:rowOff>0</xdr:rowOff>
    </xdr:from>
    <xdr:to>
      <xdr:col>20</xdr:col>
      <xdr:colOff>28575</xdr:colOff>
      <xdr:row>14</xdr:row>
      <xdr:rowOff>9525</xdr:rowOff>
    </xdr:to>
    <xdr:pic>
      <xdr:nvPicPr>
        <xdr:cNvPr id="7" name="Picture 289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4788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38100</xdr:colOff>
      <xdr:row>14</xdr:row>
      <xdr:rowOff>0</xdr:rowOff>
    </xdr:from>
    <xdr:to>
      <xdr:col>20</xdr:col>
      <xdr:colOff>47625</xdr:colOff>
      <xdr:row>14</xdr:row>
      <xdr:rowOff>9525</xdr:rowOff>
    </xdr:to>
    <xdr:pic>
      <xdr:nvPicPr>
        <xdr:cNvPr id="8" name="Picture 289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4788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57150</xdr:colOff>
      <xdr:row>14</xdr:row>
      <xdr:rowOff>0</xdr:rowOff>
    </xdr:from>
    <xdr:to>
      <xdr:col>20</xdr:col>
      <xdr:colOff>66675</xdr:colOff>
      <xdr:row>14</xdr:row>
      <xdr:rowOff>9525</xdr:rowOff>
    </xdr:to>
    <xdr:pic>
      <xdr:nvPicPr>
        <xdr:cNvPr id="9" name="Picture 289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9275" y="1478851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123825</xdr:colOff>
      <xdr:row>14</xdr:row>
      <xdr:rowOff>0</xdr:rowOff>
    </xdr:from>
    <xdr:to>
      <xdr:col>13</xdr:col>
      <xdr:colOff>323850</xdr:colOff>
      <xdr:row>15</xdr:row>
      <xdr:rowOff>0</xdr:rowOff>
    </xdr:to>
    <xdr:pic>
      <xdr:nvPicPr>
        <xdr:cNvPr id="10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142875</xdr:colOff>
      <xdr:row>14</xdr:row>
      <xdr:rowOff>19050</xdr:rowOff>
    </xdr:from>
    <xdr:to>
      <xdr:col>14</xdr:col>
      <xdr:colOff>342900</xdr:colOff>
      <xdr:row>15</xdr:row>
      <xdr:rowOff>19050</xdr:rowOff>
    </xdr:to>
    <xdr:pic>
      <xdr:nvPicPr>
        <xdr:cNvPr id="11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99085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76200</xdr:colOff>
      <xdr:row>14</xdr:row>
      <xdr:rowOff>0</xdr:rowOff>
    </xdr:from>
    <xdr:to>
      <xdr:col>15</xdr:col>
      <xdr:colOff>276225</xdr:colOff>
      <xdr:row>15</xdr:row>
      <xdr:rowOff>0</xdr:rowOff>
    </xdr:to>
    <xdr:pic>
      <xdr:nvPicPr>
        <xdr:cNvPr id="1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95250</xdr:colOff>
      <xdr:row>14</xdr:row>
      <xdr:rowOff>0</xdr:rowOff>
    </xdr:from>
    <xdr:to>
      <xdr:col>16</xdr:col>
      <xdr:colOff>295275</xdr:colOff>
      <xdr:row>15</xdr:row>
      <xdr:rowOff>0</xdr:rowOff>
    </xdr:to>
    <xdr:pic>
      <xdr:nvPicPr>
        <xdr:cNvPr id="13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76200</xdr:colOff>
      <xdr:row>14</xdr:row>
      <xdr:rowOff>0</xdr:rowOff>
    </xdr:from>
    <xdr:to>
      <xdr:col>17</xdr:col>
      <xdr:colOff>276225</xdr:colOff>
      <xdr:row>15</xdr:row>
      <xdr:rowOff>0</xdr:rowOff>
    </xdr:to>
    <xdr:pic>
      <xdr:nvPicPr>
        <xdr:cNvPr id="16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85725</xdr:colOff>
      <xdr:row>14</xdr:row>
      <xdr:rowOff>9525</xdr:rowOff>
    </xdr:from>
    <xdr:to>
      <xdr:col>18</xdr:col>
      <xdr:colOff>285750</xdr:colOff>
      <xdr:row>15</xdr:row>
      <xdr:rowOff>9525</xdr:rowOff>
    </xdr:to>
    <xdr:pic>
      <xdr:nvPicPr>
        <xdr:cNvPr id="17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981325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104775</xdr:colOff>
      <xdr:row>14</xdr:row>
      <xdr:rowOff>0</xdr:rowOff>
    </xdr:from>
    <xdr:to>
      <xdr:col>19</xdr:col>
      <xdr:colOff>304800</xdr:colOff>
      <xdr:row>15</xdr:row>
      <xdr:rowOff>0</xdr:rowOff>
    </xdr:to>
    <xdr:pic>
      <xdr:nvPicPr>
        <xdr:cNvPr id="18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297180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114300</xdr:colOff>
      <xdr:row>14</xdr:row>
      <xdr:rowOff>9525</xdr:rowOff>
    </xdr:from>
    <xdr:to>
      <xdr:col>20</xdr:col>
      <xdr:colOff>314325</xdr:colOff>
      <xdr:row>15</xdr:row>
      <xdr:rowOff>9525</xdr:rowOff>
    </xdr:to>
    <xdr:pic>
      <xdr:nvPicPr>
        <xdr:cNvPr id="19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2981325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114300</xdr:colOff>
      <xdr:row>14</xdr:row>
      <xdr:rowOff>19050</xdr:rowOff>
    </xdr:from>
    <xdr:to>
      <xdr:col>11</xdr:col>
      <xdr:colOff>314325</xdr:colOff>
      <xdr:row>15</xdr:row>
      <xdr:rowOff>19050</xdr:rowOff>
    </xdr:to>
    <xdr:pic>
      <xdr:nvPicPr>
        <xdr:cNvPr id="20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90850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95250</xdr:colOff>
      <xdr:row>14</xdr:row>
      <xdr:rowOff>9525</xdr:rowOff>
    </xdr:from>
    <xdr:to>
      <xdr:col>12</xdr:col>
      <xdr:colOff>295275</xdr:colOff>
      <xdr:row>15</xdr:row>
      <xdr:rowOff>9525</xdr:rowOff>
    </xdr:to>
    <xdr:pic>
      <xdr:nvPicPr>
        <xdr:cNvPr id="21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2981325"/>
          <a:ext cx="200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00"/>
  <sheetViews>
    <sheetView tabSelected="1" topLeftCell="A380" workbookViewId="0">
      <selection activeCell="M383" sqref="M383"/>
    </sheetView>
  </sheetViews>
  <sheetFormatPr defaultRowHeight="15" x14ac:dyDescent="0.25"/>
  <cols>
    <col min="2" max="2" width="8.7109375" customWidth="1"/>
    <col min="3" max="3" width="7.28515625" style="79" customWidth="1"/>
    <col min="5" max="5" width="7.140625" customWidth="1"/>
    <col min="6" max="7" width="5.7109375" customWidth="1"/>
    <col min="8" max="8" width="6.85546875" customWidth="1"/>
    <col min="9" max="9" width="5.7109375" customWidth="1"/>
    <col min="10" max="10" width="5.85546875" customWidth="1"/>
    <col min="11" max="27" width="5.7109375" customWidth="1"/>
  </cols>
  <sheetData>
    <row r="1" spans="1:100" ht="26.25" x14ac:dyDescent="0.4">
      <c r="E1" s="84" t="s">
        <v>165</v>
      </c>
    </row>
    <row r="2" spans="1:100" x14ac:dyDescent="0.25">
      <c r="B2" s="1"/>
      <c r="C2" s="152"/>
      <c r="D2" s="1"/>
      <c r="E2" s="1"/>
      <c r="F2" s="370" t="s">
        <v>0</v>
      </c>
      <c r="G2" s="370"/>
      <c r="H2" s="370"/>
      <c r="I2" s="370"/>
      <c r="J2" s="370"/>
      <c r="K2" s="370"/>
      <c r="L2" s="370" t="s">
        <v>1</v>
      </c>
      <c r="M2" s="499"/>
      <c r="N2" s="499"/>
      <c r="O2" s="499"/>
      <c r="P2" s="499"/>
      <c r="Q2" s="499"/>
      <c r="R2" s="499"/>
      <c r="S2" s="370" t="s">
        <v>2</v>
      </c>
      <c r="T2" s="499"/>
      <c r="U2" s="499"/>
      <c r="V2" s="499"/>
      <c r="W2" s="499"/>
      <c r="X2" s="499"/>
      <c r="Y2" s="499"/>
    </row>
    <row r="3" spans="1:100" ht="15.95" customHeight="1" x14ac:dyDescent="0.25">
      <c r="A3" s="2"/>
      <c r="B3" s="3" t="s">
        <v>17</v>
      </c>
      <c r="C3" s="153" t="s">
        <v>3</v>
      </c>
      <c r="D3" s="10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5" t="s">
        <v>6</v>
      </c>
      <c r="M3" s="153" t="s">
        <v>5</v>
      </c>
      <c r="N3" s="5" t="s">
        <v>7</v>
      </c>
      <c r="O3" s="5" t="s">
        <v>8</v>
      </c>
      <c r="P3" s="5" t="s">
        <v>9</v>
      </c>
      <c r="Q3" s="5" t="s">
        <v>10</v>
      </c>
      <c r="R3" s="6" t="s">
        <v>11</v>
      </c>
      <c r="S3" s="5" t="s">
        <v>6</v>
      </c>
      <c r="T3" s="153" t="s">
        <v>5</v>
      </c>
      <c r="U3" s="5" t="s">
        <v>7</v>
      </c>
      <c r="V3" s="5" t="s">
        <v>8</v>
      </c>
      <c r="W3" s="5" t="s">
        <v>9</v>
      </c>
      <c r="X3" s="5" t="s">
        <v>10</v>
      </c>
      <c r="Y3" s="6" t="s">
        <v>11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 ht="15.95" customHeight="1" x14ac:dyDescent="0.25">
      <c r="A4" s="2"/>
      <c r="B4" s="7" t="s">
        <v>18</v>
      </c>
      <c r="C4" s="8" t="s">
        <v>12</v>
      </c>
      <c r="D4" s="9" t="s">
        <v>19</v>
      </c>
      <c r="E4" s="11">
        <f>G4*3+H4</f>
        <v>63</v>
      </c>
      <c r="F4" s="12">
        <f>SUM(G4:I4)</f>
        <v>34</v>
      </c>
      <c r="G4" s="12">
        <f>N4+U4</f>
        <v>18</v>
      </c>
      <c r="H4" s="12">
        <f>O4+V4</f>
        <v>9</v>
      </c>
      <c r="I4" s="12">
        <f>P4+W4</f>
        <v>7</v>
      </c>
      <c r="J4" s="12">
        <f>Q4+X4</f>
        <v>61</v>
      </c>
      <c r="K4" s="11">
        <f>R4+Y4</f>
        <v>34</v>
      </c>
      <c r="L4" s="12">
        <f>SUM(N4:P4)</f>
        <v>17</v>
      </c>
      <c r="M4" s="12">
        <f>N4*3+O4</f>
        <v>41</v>
      </c>
      <c r="N4" s="12">
        <v>13</v>
      </c>
      <c r="O4" s="12">
        <v>2</v>
      </c>
      <c r="P4" s="12">
        <v>2</v>
      </c>
      <c r="Q4" s="13">
        <v>34</v>
      </c>
      <c r="R4" s="11">
        <v>14</v>
      </c>
      <c r="S4" s="12">
        <f>SUM(U4:W4)</f>
        <v>17</v>
      </c>
      <c r="T4" s="12">
        <f>U4*3+V4</f>
        <v>22</v>
      </c>
      <c r="U4" s="12">
        <v>5</v>
      </c>
      <c r="V4" s="12">
        <v>7</v>
      </c>
      <c r="W4" s="12">
        <v>5</v>
      </c>
      <c r="X4" s="12">
        <v>27</v>
      </c>
      <c r="Y4" s="11">
        <v>20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ht="15.95" customHeight="1" x14ac:dyDescent="0.25">
      <c r="A5" s="2"/>
      <c r="B5" s="7" t="s">
        <v>18</v>
      </c>
      <c r="C5" s="8" t="s">
        <v>12</v>
      </c>
      <c r="D5" s="9" t="s">
        <v>13</v>
      </c>
      <c r="E5" s="11">
        <f>G5*3+H5</f>
        <v>69</v>
      </c>
      <c r="F5" s="12">
        <f>SUM(G5:I5)</f>
        <v>34</v>
      </c>
      <c r="G5" s="12">
        <f>N5+U5</f>
        <v>19</v>
      </c>
      <c r="H5" s="12">
        <f>O5+V5</f>
        <v>12</v>
      </c>
      <c r="I5" s="12">
        <f>P5+W5</f>
        <v>3</v>
      </c>
      <c r="J5" s="12">
        <f>Q5+X5</f>
        <v>54</v>
      </c>
      <c r="K5" s="11">
        <f>R5+Y5</f>
        <v>25</v>
      </c>
      <c r="L5" s="12">
        <f>SUM(N5:P5)</f>
        <v>17</v>
      </c>
      <c r="M5" s="12">
        <f t="shared" ref="M5:M7" si="0">N5*3+O5</f>
        <v>41</v>
      </c>
      <c r="N5" s="12">
        <v>12</v>
      </c>
      <c r="O5" s="12">
        <v>5</v>
      </c>
      <c r="P5" s="12">
        <v>0</v>
      </c>
      <c r="Q5" s="13">
        <v>29</v>
      </c>
      <c r="R5" s="11">
        <v>11</v>
      </c>
      <c r="S5" s="12">
        <f>SUM(U5:W5)</f>
        <v>17</v>
      </c>
      <c r="T5" s="12">
        <f t="shared" ref="T5:T7" si="1">U5*3+V5</f>
        <v>28</v>
      </c>
      <c r="U5" s="12">
        <v>7</v>
      </c>
      <c r="V5" s="12">
        <v>7</v>
      </c>
      <c r="W5" s="12">
        <v>3</v>
      </c>
      <c r="X5" s="12">
        <v>25</v>
      </c>
      <c r="Y5" s="11">
        <v>14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</row>
    <row r="6" spans="1:100" s="19" customFormat="1" ht="15.95" customHeight="1" x14ac:dyDescent="0.25">
      <c r="A6" s="18"/>
      <c r="B6" s="7" t="s">
        <v>18</v>
      </c>
      <c r="C6" s="8" t="s">
        <v>12</v>
      </c>
      <c r="D6" s="9" t="s">
        <v>14</v>
      </c>
      <c r="E6" s="11">
        <f t="shared" ref="E6:E7" si="2">G6*3+H6</f>
        <v>62</v>
      </c>
      <c r="F6" s="12">
        <f t="shared" ref="F6:F7" si="3">SUM(G6:I6)</f>
        <v>32</v>
      </c>
      <c r="G6" s="12">
        <f>N6+U6</f>
        <v>18</v>
      </c>
      <c r="H6" s="12">
        <f>O6+V6</f>
        <v>8</v>
      </c>
      <c r="I6" s="12">
        <f>P6+W6</f>
        <v>6</v>
      </c>
      <c r="J6" s="12">
        <f>Q6+X6</f>
        <v>56</v>
      </c>
      <c r="K6" s="11">
        <f>R6+Y6</f>
        <v>37</v>
      </c>
      <c r="L6" s="12">
        <f>SUM(N6:P6)</f>
        <v>16</v>
      </c>
      <c r="M6" s="12">
        <f t="shared" si="0"/>
        <v>38</v>
      </c>
      <c r="N6" s="12">
        <v>12</v>
      </c>
      <c r="O6" s="12">
        <v>2</v>
      </c>
      <c r="P6" s="12">
        <v>2</v>
      </c>
      <c r="Q6" s="12">
        <v>27</v>
      </c>
      <c r="R6" s="11">
        <v>13</v>
      </c>
      <c r="S6" s="12">
        <f>SUM(U6:W6)</f>
        <v>16</v>
      </c>
      <c r="T6" s="12">
        <f t="shared" si="1"/>
        <v>24</v>
      </c>
      <c r="U6" s="12">
        <v>6</v>
      </c>
      <c r="V6" s="12">
        <v>6</v>
      </c>
      <c r="W6" s="12">
        <v>4</v>
      </c>
      <c r="X6" s="12">
        <v>29</v>
      </c>
      <c r="Y6" s="11">
        <v>24</v>
      </c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</row>
    <row r="7" spans="1:100" ht="15.95" customHeight="1" thickBot="1" x14ac:dyDescent="0.3">
      <c r="A7" s="2"/>
      <c r="B7" s="7" t="s">
        <v>18</v>
      </c>
      <c r="C7" s="8" t="s">
        <v>15</v>
      </c>
      <c r="D7" s="9" t="s">
        <v>16</v>
      </c>
      <c r="E7" s="11">
        <f t="shared" si="2"/>
        <v>50</v>
      </c>
      <c r="F7" s="12">
        <f t="shared" si="3"/>
        <v>34</v>
      </c>
      <c r="G7" s="12">
        <f>N7+U7</f>
        <v>14</v>
      </c>
      <c r="H7" s="12">
        <f>O7+V7</f>
        <v>8</v>
      </c>
      <c r="I7" s="12">
        <f>P7+W7</f>
        <v>12</v>
      </c>
      <c r="J7" s="12">
        <f>Q7+X7</f>
        <v>50</v>
      </c>
      <c r="K7" s="11">
        <f>R7+Y7</f>
        <v>46</v>
      </c>
      <c r="L7" s="12">
        <f>SUM(N7:P7)</f>
        <v>17</v>
      </c>
      <c r="M7" s="12">
        <f t="shared" si="0"/>
        <v>31</v>
      </c>
      <c r="N7" s="12">
        <v>9</v>
      </c>
      <c r="O7" s="12">
        <v>4</v>
      </c>
      <c r="P7" s="12">
        <v>4</v>
      </c>
      <c r="Q7" s="12">
        <v>30</v>
      </c>
      <c r="R7" s="11">
        <v>17</v>
      </c>
      <c r="S7" s="12">
        <f>SUM(U7:W7)</f>
        <v>17</v>
      </c>
      <c r="T7" s="12">
        <f t="shared" si="1"/>
        <v>19</v>
      </c>
      <c r="U7" s="12">
        <v>5</v>
      </c>
      <c r="V7" s="12">
        <v>4</v>
      </c>
      <c r="W7" s="12">
        <v>8</v>
      </c>
      <c r="X7" s="12">
        <v>20</v>
      </c>
      <c r="Y7" s="11">
        <v>29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</row>
    <row r="8" spans="1:100" ht="15.95" customHeight="1" x14ac:dyDescent="0.25">
      <c r="A8" s="2"/>
      <c r="B8" s="14"/>
      <c r="C8" s="14"/>
      <c r="D8" s="15" t="s">
        <v>0</v>
      </c>
      <c r="E8" s="16">
        <f t="shared" ref="E8:W8" si="4">SUM(E4:E7)</f>
        <v>244</v>
      </c>
      <c r="F8" s="16">
        <f t="shared" si="4"/>
        <v>134</v>
      </c>
      <c r="G8" s="16">
        <f t="shared" si="4"/>
        <v>69</v>
      </c>
      <c r="H8" s="16">
        <f t="shared" si="4"/>
        <v>37</v>
      </c>
      <c r="I8" s="16">
        <f t="shared" si="4"/>
        <v>28</v>
      </c>
      <c r="J8" s="16">
        <f t="shared" si="4"/>
        <v>221</v>
      </c>
      <c r="K8" s="17">
        <f t="shared" si="4"/>
        <v>142</v>
      </c>
      <c r="L8" s="16">
        <f t="shared" si="4"/>
        <v>67</v>
      </c>
      <c r="M8" s="16">
        <f t="shared" si="4"/>
        <v>151</v>
      </c>
      <c r="N8" s="16">
        <f t="shared" si="4"/>
        <v>46</v>
      </c>
      <c r="O8" s="16">
        <f t="shared" si="4"/>
        <v>13</v>
      </c>
      <c r="P8" s="16">
        <f t="shared" si="4"/>
        <v>8</v>
      </c>
      <c r="Q8" s="16">
        <f t="shared" si="4"/>
        <v>120</v>
      </c>
      <c r="R8" s="16">
        <f t="shared" si="4"/>
        <v>55</v>
      </c>
      <c r="S8" s="16">
        <f t="shared" si="4"/>
        <v>67</v>
      </c>
      <c r="T8" s="16">
        <f t="shared" si="4"/>
        <v>93</v>
      </c>
      <c r="U8" s="16">
        <f>SUM(U4:U7)</f>
        <v>23</v>
      </c>
      <c r="V8" s="16">
        <f>SUM(V4:V7)</f>
        <v>24</v>
      </c>
      <c r="W8" s="16">
        <f>SUM(W4:W7)</f>
        <v>20</v>
      </c>
      <c r="X8" s="16">
        <f>SUM(X4:X7)</f>
        <v>101</v>
      </c>
      <c r="Y8" s="17">
        <f>SUM(Y4:Y7)</f>
        <v>87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</row>
    <row r="9" spans="1:100" hidden="1" x14ac:dyDescent="0.25"/>
    <row r="10" spans="1:100" hidden="1" x14ac:dyDescent="0.25"/>
    <row r="11" spans="1:100" s="21" customFormat="1" ht="28.5" hidden="1" customHeight="1" x14ac:dyDescent="0.3">
      <c r="A11"/>
      <c r="B11" s="20"/>
      <c r="C11" s="383" t="s">
        <v>100</v>
      </c>
      <c r="D11" s="384"/>
      <c r="E11" s="384"/>
      <c r="F11" s="384"/>
      <c r="G11" s="384"/>
      <c r="H11" s="384"/>
      <c r="I11" s="384"/>
      <c r="J11" s="384"/>
      <c r="K11" s="384"/>
      <c r="L11" s="384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20"/>
      <c r="Z11" s="20"/>
      <c r="AA11" s="20"/>
      <c r="AB11" s="20"/>
      <c r="AC11" s="20"/>
      <c r="AD11" s="20"/>
      <c r="AE11"/>
      <c r="AG11"/>
    </row>
    <row r="12" spans="1:100" ht="15.75" hidden="1" thickBot="1" x14ac:dyDescent="0.3"/>
    <row r="13" spans="1:100" ht="15.75" hidden="1" customHeight="1" thickBot="1" x14ac:dyDescent="0.3">
      <c r="A13" s="19"/>
      <c r="B13" s="22"/>
      <c r="C13" s="23"/>
      <c r="D13" s="375" t="s">
        <v>20</v>
      </c>
      <c r="E13" s="376"/>
      <c r="F13" s="377"/>
      <c r="G13" s="381" t="s">
        <v>21</v>
      </c>
      <c r="H13" s="381" t="s">
        <v>70</v>
      </c>
      <c r="I13" s="374" t="s">
        <v>71</v>
      </c>
      <c r="J13" s="374"/>
      <c r="K13" s="382" t="s">
        <v>22</v>
      </c>
      <c r="L13" s="374" t="s">
        <v>72</v>
      </c>
      <c r="M13" s="374"/>
      <c r="N13" s="374" t="s">
        <v>23</v>
      </c>
      <c r="O13" s="374"/>
      <c r="P13" s="374" t="s">
        <v>69</v>
      </c>
      <c r="Q13" s="374"/>
      <c r="R13" s="374" t="s">
        <v>24</v>
      </c>
      <c r="S13" s="374"/>
      <c r="T13" s="374" t="s">
        <v>91</v>
      </c>
      <c r="U13" s="385"/>
      <c r="V13" s="386" t="s">
        <v>22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</row>
    <row r="14" spans="1:100" ht="19.5" hidden="1" customHeight="1" x14ac:dyDescent="0.25">
      <c r="A14" s="25"/>
      <c r="B14" s="22"/>
      <c r="C14" s="23"/>
      <c r="D14" s="378"/>
      <c r="E14" s="379"/>
      <c r="F14" s="380"/>
      <c r="G14" s="381"/>
      <c r="H14" s="381"/>
      <c r="I14" s="374"/>
      <c r="J14" s="374"/>
      <c r="K14" s="382"/>
      <c r="L14" s="374"/>
      <c r="M14" s="374"/>
      <c r="N14" s="374"/>
      <c r="O14" s="374"/>
      <c r="P14" s="374"/>
      <c r="Q14" s="374"/>
      <c r="R14" s="374"/>
      <c r="S14" s="374"/>
      <c r="T14" s="374"/>
      <c r="U14" s="385"/>
      <c r="V14" s="386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</row>
    <row r="15" spans="1:100" ht="15.75" hidden="1" customHeight="1" x14ac:dyDescent="0.25">
      <c r="A15" s="19"/>
      <c r="B15" s="26"/>
      <c r="C15" s="27"/>
      <c r="D15" s="371" t="s">
        <v>25</v>
      </c>
      <c r="E15" s="372"/>
      <c r="F15" s="373"/>
      <c r="G15" s="28"/>
      <c r="H15" s="32"/>
      <c r="I15" s="30"/>
      <c r="J15" s="31"/>
      <c r="K15" s="29"/>
      <c r="L15" s="30"/>
      <c r="M15" s="31"/>
      <c r="N15" s="30"/>
      <c r="O15" s="31"/>
      <c r="P15" s="32"/>
      <c r="Q15" s="31"/>
      <c r="R15" s="30"/>
      <c r="S15" s="31"/>
      <c r="T15" s="32"/>
      <c r="U15" s="85"/>
      <c r="V15" s="89"/>
    </row>
    <row r="16" spans="1:100" ht="15.75" hidden="1" customHeight="1" x14ac:dyDescent="0.25">
      <c r="A16" s="19"/>
      <c r="B16" s="151">
        <v>1</v>
      </c>
      <c r="C16" s="151">
        <v>1</v>
      </c>
      <c r="D16" s="453" t="s">
        <v>74</v>
      </c>
      <c r="E16" s="454"/>
      <c r="F16" s="455"/>
      <c r="G16" s="456">
        <v>1990</v>
      </c>
      <c r="H16" s="457">
        <v>2</v>
      </c>
      <c r="I16" s="458">
        <f>L16+N16</f>
        <v>33</v>
      </c>
      <c r="J16" s="459">
        <f>M16+O16</f>
        <v>-39</v>
      </c>
      <c r="K16" s="460">
        <f>J16/I16</f>
        <v>-1.1818181818181819</v>
      </c>
      <c r="L16" s="458">
        <v>33</v>
      </c>
      <c r="M16" s="459">
        <v>-39</v>
      </c>
      <c r="N16" s="458"/>
      <c r="O16" s="459"/>
      <c r="P16" s="461">
        <v>1</v>
      </c>
      <c r="Q16" s="459">
        <v>-5</v>
      </c>
      <c r="R16" s="458">
        <v>1</v>
      </c>
      <c r="S16" s="459">
        <v>-2</v>
      </c>
      <c r="T16" s="461">
        <f>I16+P16+R16</f>
        <v>35</v>
      </c>
      <c r="U16" s="462">
        <f>J16+Q16+S16</f>
        <v>-46</v>
      </c>
      <c r="V16" s="463">
        <f>U16/T16</f>
        <v>-1.3142857142857143</v>
      </c>
    </row>
    <row r="17" spans="1:22" ht="15.75" hidden="1" customHeight="1" x14ac:dyDescent="0.25">
      <c r="A17" s="19"/>
      <c r="B17" s="151">
        <v>2</v>
      </c>
      <c r="C17" s="151">
        <v>2</v>
      </c>
      <c r="D17" s="450" t="s">
        <v>75</v>
      </c>
      <c r="E17" s="451"/>
      <c r="F17" s="452"/>
      <c r="G17" s="419">
        <v>1995</v>
      </c>
      <c r="H17" s="420">
        <v>1</v>
      </c>
      <c r="I17" s="421">
        <f>L17+N17</f>
        <v>34</v>
      </c>
      <c r="J17" s="422">
        <f>M17+O17</f>
        <v>-27</v>
      </c>
      <c r="K17" s="423">
        <f>J17/I17</f>
        <v>-0.79411764705882348</v>
      </c>
      <c r="L17" s="421">
        <v>30</v>
      </c>
      <c r="M17" s="422">
        <v>-23</v>
      </c>
      <c r="N17" s="421">
        <v>4</v>
      </c>
      <c r="O17" s="422">
        <v>-4</v>
      </c>
      <c r="P17" s="424"/>
      <c r="Q17" s="422"/>
      <c r="R17" s="421"/>
      <c r="S17" s="422"/>
      <c r="T17" s="424">
        <f>I17+P17+R17</f>
        <v>34</v>
      </c>
      <c r="U17" s="425">
        <f>J17+Q17+S17</f>
        <v>-27</v>
      </c>
      <c r="V17" s="426">
        <f>U17/T17</f>
        <v>-0.79411764705882348</v>
      </c>
    </row>
    <row r="18" spans="1:22" ht="15.75" hidden="1" customHeight="1" x14ac:dyDescent="0.25">
      <c r="A18" s="19"/>
      <c r="B18" s="151">
        <v>3</v>
      </c>
      <c r="C18" s="151">
        <v>3</v>
      </c>
      <c r="D18" s="203" t="s">
        <v>101</v>
      </c>
      <c r="E18" s="204"/>
      <c r="F18" s="205"/>
      <c r="G18" s="34">
        <v>1995</v>
      </c>
      <c r="H18" s="92">
        <v>1</v>
      </c>
      <c r="I18" s="36">
        <f>L18+N18</f>
        <v>27</v>
      </c>
      <c r="J18" s="37">
        <f>M18+O18</f>
        <v>-31</v>
      </c>
      <c r="K18" s="35">
        <f>J18/I18</f>
        <v>-1.1481481481481481</v>
      </c>
      <c r="L18" s="36">
        <v>26</v>
      </c>
      <c r="M18" s="37">
        <v>-30</v>
      </c>
      <c r="N18" s="36">
        <v>1</v>
      </c>
      <c r="O18" s="37">
        <v>-1</v>
      </c>
      <c r="P18" s="38"/>
      <c r="Q18" s="37"/>
      <c r="R18" s="36">
        <v>1</v>
      </c>
      <c r="S18" s="37"/>
      <c r="T18" s="38">
        <f>I18+P18+R18</f>
        <v>28</v>
      </c>
      <c r="U18" s="86">
        <f>J18+Q18+S18</f>
        <v>-31</v>
      </c>
      <c r="V18" s="90">
        <f>U18/T18</f>
        <v>-1.1071428571428572</v>
      </c>
    </row>
    <row r="19" spans="1:22" ht="15.75" hidden="1" customHeight="1" x14ac:dyDescent="0.25">
      <c r="A19" s="19"/>
      <c r="B19" s="151">
        <v>4</v>
      </c>
      <c r="C19" s="151">
        <v>4</v>
      </c>
      <c r="D19" s="203" t="s">
        <v>26</v>
      </c>
      <c r="E19" s="204"/>
      <c r="F19" s="205"/>
      <c r="G19" s="34">
        <v>1996</v>
      </c>
      <c r="H19" s="92">
        <v>1</v>
      </c>
      <c r="I19" s="36">
        <f>L19+N19</f>
        <v>16</v>
      </c>
      <c r="J19" s="37">
        <f>M19+O19</f>
        <v>-15</v>
      </c>
      <c r="K19" s="35">
        <f>J19/I19</f>
        <v>-0.9375</v>
      </c>
      <c r="L19" s="36">
        <v>16</v>
      </c>
      <c r="M19" s="37">
        <v>-15</v>
      </c>
      <c r="N19" s="36"/>
      <c r="O19" s="37"/>
      <c r="P19" s="38"/>
      <c r="Q19" s="37"/>
      <c r="R19" s="36"/>
      <c r="S19" s="37"/>
      <c r="T19" s="38">
        <f>I19+P19+R19</f>
        <v>16</v>
      </c>
      <c r="U19" s="86">
        <f>J19+Q19+S19</f>
        <v>-15</v>
      </c>
      <c r="V19" s="90">
        <f>U19/T19</f>
        <v>-0.9375</v>
      </c>
    </row>
    <row r="20" spans="1:22" ht="15.75" hidden="1" customHeight="1" x14ac:dyDescent="0.25">
      <c r="A20" s="19"/>
      <c r="B20" s="151">
        <v>5</v>
      </c>
      <c r="C20" s="151">
        <v>5</v>
      </c>
      <c r="D20" s="203" t="s">
        <v>28</v>
      </c>
      <c r="E20" s="204"/>
      <c r="F20" s="205"/>
      <c r="G20" s="34">
        <v>1997</v>
      </c>
      <c r="H20" s="92">
        <v>1</v>
      </c>
      <c r="I20" s="36">
        <f>L20+N20</f>
        <v>16</v>
      </c>
      <c r="J20" s="37">
        <f>M20+O20</f>
        <v>-17</v>
      </c>
      <c r="K20" s="35">
        <f>J20/I20</f>
        <v>-1.0625</v>
      </c>
      <c r="L20" s="36">
        <v>16</v>
      </c>
      <c r="M20" s="37">
        <v>-17</v>
      </c>
      <c r="N20" s="36"/>
      <c r="O20" s="37"/>
      <c r="P20" s="38"/>
      <c r="Q20" s="37"/>
      <c r="R20" s="36"/>
      <c r="S20" s="37"/>
      <c r="T20" s="38">
        <f>I20+P20+R20</f>
        <v>16</v>
      </c>
      <c r="U20" s="86">
        <f>J20+Q20+S20</f>
        <v>-17</v>
      </c>
      <c r="V20" s="90">
        <f>U20/T20</f>
        <v>-1.0625</v>
      </c>
    </row>
    <row r="21" spans="1:22" ht="15.75" hidden="1" customHeight="1" x14ac:dyDescent="0.25">
      <c r="A21" s="19"/>
      <c r="B21" s="151">
        <v>6</v>
      </c>
      <c r="C21" s="151">
        <v>6</v>
      </c>
      <c r="D21" s="203" t="s">
        <v>103</v>
      </c>
      <c r="E21" s="204"/>
      <c r="F21" s="205"/>
      <c r="G21" s="34">
        <v>1995</v>
      </c>
      <c r="H21" s="92">
        <v>1</v>
      </c>
      <c r="I21" s="36">
        <f>L21+N21</f>
        <v>8</v>
      </c>
      <c r="J21" s="37">
        <f>M21+O21</f>
        <v>-10</v>
      </c>
      <c r="K21" s="35">
        <f>J21/I21</f>
        <v>-1.25</v>
      </c>
      <c r="L21" s="36">
        <v>6</v>
      </c>
      <c r="M21" s="37">
        <v>-7</v>
      </c>
      <c r="N21" s="36">
        <v>2</v>
      </c>
      <c r="O21" s="37">
        <v>-3</v>
      </c>
      <c r="P21" s="38"/>
      <c r="Q21" s="37"/>
      <c r="R21" s="36">
        <v>1</v>
      </c>
      <c r="S21" s="37">
        <v>-2</v>
      </c>
      <c r="T21" s="38">
        <f>I21+P21+R21</f>
        <v>9</v>
      </c>
      <c r="U21" s="86">
        <f>J21+Q21+S21</f>
        <v>-12</v>
      </c>
      <c r="V21" s="90">
        <f>U21/T21</f>
        <v>-1.3333333333333333</v>
      </c>
    </row>
    <row r="22" spans="1:22" ht="15.75" hidden="1" customHeight="1" x14ac:dyDescent="0.25">
      <c r="A22" s="19"/>
      <c r="B22" s="151">
        <v>7</v>
      </c>
      <c r="C22" s="151">
        <v>7</v>
      </c>
      <c r="D22" s="203" t="s">
        <v>27</v>
      </c>
      <c r="E22" s="204"/>
      <c r="F22" s="205"/>
      <c r="G22" s="34">
        <v>1991</v>
      </c>
      <c r="H22" s="92">
        <v>1</v>
      </c>
      <c r="I22" s="36">
        <f>L22+N22</f>
        <v>3</v>
      </c>
      <c r="J22" s="37">
        <f>M22+O22</f>
        <v>-3</v>
      </c>
      <c r="K22" s="35">
        <f>J22/I22</f>
        <v>-1</v>
      </c>
      <c r="L22" s="36">
        <v>2</v>
      </c>
      <c r="M22" s="37">
        <v>-1</v>
      </c>
      <c r="N22" s="36">
        <v>1</v>
      </c>
      <c r="O22" s="37">
        <v>-2</v>
      </c>
      <c r="P22" s="38"/>
      <c r="Q22" s="37"/>
      <c r="R22" s="36">
        <v>2</v>
      </c>
      <c r="S22" s="37">
        <v>-1</v>
      </c>
      <c r="T22" s="38">
        <f>I22+P22+R22</f>
        <v>5</v>
      </c>
      <c r="U22" s="86">
        <f>J22+Q22+S22</f>
        <v>-4</v>
      </c>
      <c r="V22" s="90">
        <f>U22/T22</f>
        <v>-0.8</v>
      </c>
    </row>
    <row r="23" spans="1:22" ht="15.75" hidden="1" customHeight="1" x14ac:dyDescent="0.25">
      <c r="A23" s="19"/>
      <c r="B23" s="151">
        <v>8</v>
      </c>
      <c r="C23" s="151">
        <v>8</v>
      </c>
      <c r="D23" s="203" t="s">
        <v>66</v>
      </c>
      <c r="E23" s="204"/>
      <c r="F23" s="205"/>
      <c r="G23" s="34">
        <v>1997</v>
      </c>
      <c r="H23" s="92">
        <v>1</v>
      </c>
      <c r="I23" s="45">
        <f>L23+N23</f>
        <v>2</v>
      </c>
      <c r="J23" s="52">
        <f>M23+O23</f>
        <v>-1</v>
      </c>
      <c r="K23" s="35">
        <f>J23/I23</f>
        <v>-0.5</v>
      </c>
      <c r="L23" s="45">
        <v>2</v>
      </c>
      <c r="M23" s="52">
        <v>-1</v>
      </c>
      <c r="N23" s="45"/>
      <c r="O23" s="52"/>
      <c r="P23" s="46"/>
      <c r="Q23" s="52"/>
      <c r="R23" s="45">
        <v>2</v>
      </c>
      <c r="S23" s="52">
        <v>-1</v>
      </c>
      <c r="T23" s="38">
        <f>I23+P23+R23</f>
        <v>4</v>
      </c>
      <c r="U23" s="86">
        <f>J23+Q23+S23</f>
        <v>-2</v>
      </c>
      <c r="V23" s="90">
        <f>U23/T23</f>
        <v>-0.5</v>
      </c>
    </row>
    <row r="24" spans="1:22" ht="15.75" hidden="1" customHeight="1" x14ac:dyDescent="0.25">
      <c r="A24" s="19"/>
      <c r="B24" s="151">
        <v>9</v>
      </c>
      <c r="C24" s="151">
        <v>9</v>
      </c>
      <c r="D24" s="203" t="s">
        <v>73</v>
      </c>
      <c r="E24" s="204"/>
      <c r="F24" s="205"/>
      <c r="G24" s="34">
        <v>1995</v>
      </c>
      <c r="H24" s="92">
        <v>1</v>
      </c>
      <c r="I24" s="36">
        <f>L24+N24</f>
        <v>2</v>
      </c>
      <c r="J24" s="37">
        <f>M24+O24</f>
        <v>-1</v>
      </c>
      <c r="K24" s="35">
        <f>J24/I24</f>
        <v>-0.5</v>
      </c>
      <c r="L24" s="36">
        <v>2</v>
      </c>
      <c r="M24" s="37">
        <v>-1</v>
      </c>
      <c r="N24" s="36"/>
      <c r="O24" s="37"/>
      <c r="P24" s="38"/>
      <c r="Q24" s="37"/>
      <c r="R24" s="36"/>
      <c r="S24" s="37"/>
      <c r="T24" s="38">
        <f>I24+P24+R24</f>
        <v>2</v>
      </c>
      <c r="U24" s="86">
        <f>J24+Q24+S24</f>
        <v>-1</v>
      </c>
      <c r="V24" s="90">
        <f>U24/T24</f>
        <v>-0.5</v>
      </c>
    </row>
    <row r="25" spans="1:22" ht="15.75" hidden="1" customHeight="1" x14ac:dyDescent="0.25">
      <c r="A25" s="19"/>
      <c r="B25" s="151">
        <v>10</v>
      </c>
      <c r="C25" s="151">
        <v>10</v>
      </c>
      <c r="D25" s="203" t="s">
        <v>149</v>
      </c>
      <c r="E25" s="204"/>
      <c r="F25" s="205"/>
      <c r="G25" s="47">
        <v>1994</v>
      </c>
      <c r="H25" s="93">
        <v>1</v>
      </c>
      <c r="I25" s="36">
        <f>L25+N25</f>
        <v>2</v>
      </c>
      <c r="J25" s="37">
        <f>M25+O25</f>
        <v>-4</v>
      </c>
      <c r="K25" s="35">
        <f>J25/I25</f>
        <v>-2</v>
      </c>
      <c r="L25" s="36">
        <v>2</v>
      </c>
      <c r="M25" s="37">
        <v>-4</v>
      </c>
      <c r="N25" s="36"/>
      <c r="O25" s="37"/>
      <c r="P25" s="38"/>
      <c r="Q25" s="37"/>
      <c r="R25" s="36"/>
      <c r="S25" s="37"/>
      <c r="T25" s="38">
        <f>I25+P25+R25</f>
        <v>2</v>
      </c>
      <c r="U25" s="86">
        <f>J25+Q25+S25</f>
        <v>-4</v>
      </c>
      <c r="V25" s="90">
        <f>U25/T25</f>
        <v>-2</v>
      </c>
    </row>
    <row r="26" spans="1:22" ht="15.75" hidden="1" customHeight="1" x14ac:dyDescent="0.25">
      <c r="A26" s="19"/>
      <c r="B26" s="151">
        <v>11</v>
      </c>
      <c r="C26" s="151">
        <v>11</v>
      </c>
      <c r="D26" s="203" t="s">
        <v>152</v>
      </c>
      <c r="E26" s="204"/>
      <c r="F26" s="205"/>
      <c r="G26" s="34">
        <v>1992</v>
      </c>
      <c r="H26" s="92">
        <v>1</v>
      </c>
      <c r="I26" s="36">
        <f>L26+N26</f>
        <v>1</v>
      </c>
      <c r="J26" s="37">
        <f>M26+O26</f>
        <v>-3</v>
      </c>
      <c r="K26" s="35">
        <f>J26/I26</f>
        <v>-3</v>
      </c>
      <c r="L26" s="36">
        <v>1</v>
      </c>
      <c r="M26" s="37">
        <v>-3</v>
      </c>
      <c r="N26" s="36"/>
      <c r="O26" s="37"/>
      <c r="P26" s="38"/>
      <c r="Q26" s="37"/>
      <c r="R26" s="36"/>
      <c r="S26" s="37"/>
      <c r="T26" s="38">
        <f>I26+P26+R26</f>
        <v>1</v>
      </c>
      <c r="U26" s="86">
        <f>J26+Q26+S26</f>
        <v>-3</v>
      </c>
      <c r="V26" s="90">
        <f>U26/T26</f>
        <v>-3</v>
      </c>
    </row>
    <row r="27" spans="1:22" ht="15.75" hidden="1" customHeight="1" x14ac:dyDescent="0.25">
      <c r="A27" s="19"/>
      <c r="B27" s="151">
        <v>12</v>
      </c>
      <c r="C27" s="151">
        <v>12</v>
      </c>
      <c r="D27" s="203" t="s">
        <v>160</v>
      </c>
      <c r="E27" s="204"/>
      <c r="F27" s="205"/>
      <c r="G27" s="34"/>
      <c r="H27" s="92">
        <v>1</v>
      </c>
      <c r="I27" s="45">
        <f>L27+N27</f>
        <v>0</v>
      </c>
      <c r="J27" s="52">
        <f>M27+O27</f>
        <v>0</v>
      </c>
      <c r="K27" s="35">
        <v>0</v>
      </c>
      <c r="L27" s="45">
        <v>0</v>
      </c>
      <c r="M27" s="52">
        <v>0</v>
      </c>
      <c r="N27" s="45"/>
      <c r="O27" s="52"/>
      <c r="P27" s="46"/>
      <c r="Q27" s="52"/>
      <c r="R27" s="45">
        <v>1</v>
      </c>
      <c r="S27" s="52">
        <v>-3</v>
      </c>
      <c r="T27" s="38">
        <f>I27+P27+R27</f>
        <v>1</v>
      </c>
      <c r="U27" s="86">
        <f>J27+Q27+S27</f>
        <v>-3</v>
      </c>
      <c r="V27" s="90">
        <f>U27/T27</f>
        <v>-3</v>
      </c>
    </row>
    <row r="28" spans="1:22" ht="15" hidden="1" customHeight="1" x14ac:dyDescent="0.25">
      <c r="A28" s="19"/>
      <c r="B28" s="151"/>
      <c r="C28" s="27"/>
      <c r="D28" s="371" t="s">
        <v>29</v>
      </c>
      <c r="E28" s="372"/>
      <c r="F28" s="373"/>
      <c r="G28" s="39"/>
      <c r="H28" s="94"/>
      <c r="I28" s="41"/>
      <c r="J28" s="42"/>
      <c r="K28" s="40"/>
      <c r="L28" s="41"/>
      <c r="M28" s="42"/>
      <c r="N28" s="41"/>
      <c r="O28" s="42"/>
      <c r="P28" s="43"/>
      <c r="Q28" s="42"/>
      <c r="R28" s="41"/>
      <c r="S28" s="42"/>
      <c r="T28" s="43"/>
      <c r="U28" s="87"/>
      <c r="V28" s="89"/>
    </row>
    <row r="29" spans="1:22" ht="15.75" hidden="1" customHeight="1" x14ac:dyDescent="0.25">
      <c r="A29" s="19"/>
      <c r="B29" s="151">
        <v>13</v>
      </c>
      <c r="C29" s="151">
        <v>1</v>
      </c>
      <c r="D29" s="427" t="s">
        <v>80</v>
      </c>
      <c r="E29" s="428"/>
      <c r="F29" s="429"/>
      <c r="G29" s="430">
        <v>1979</v>
      </c>
      <c r="H29" s="431">
        <v>3</v>
      </c>
      <c r="I29" s="421">
        <f>L29+N29</f>
        <v>76</v>
      </c>
      <c r="J29" s="422">
        <f>M29+O29</f>
        <v>7</v>
      </c>
      <c r="K29" s="423">
        <f>J29/I29</f>
        <v>9.2105263157894732E-2</v>
      </c>
      <c r="L29" s="432">
        <v>69</v>
      </c>
      <c r="M29" s="422">
        <v>7</v>
      </c>
      <c r="N29" s="432">
        <v>7</v>
      </c>
      <c r="O29" s="422">
        <v>0</v>
      </c>
      <c r="P29" s="433"/>
      <c r="Q29" s="422"/>
      <c r="R29" s="432">
        <v>3</v>
      </c>
      <c r="S29" s="422">
        <v>1</v>
      </c>
      <c r="T29" s="433">
        <f>I29+P29+R29</f>
        <v>79</v>
      </c>
      <c r="U29" s="425">
        <f>J29+Q29+S29</f>
        <v>8</v>
      </c>
      <c r="V29" s="426">
        <f>U29/T29</f>
        <v>0.10126582278481013</v>
      </c>
    </row>
    <row r="30" spans="1:22" ht="15" hidden="1" customHeight="1" x14ac:dyDescent="0.25">
      <c r="A30" s="19"/>
      <c r="B30" s="151">
        <v>14</v>
      </c>
      <c r="C30" s="151">
        <v>2</v>
      </c>
      <c r="D30" s="76" t="s">
        <v>37</v>
      </c>
      <c r="E30" s="77"/>
      <c r="F30" s="78"/>
      <c r="G30" s="44">
        <v>1989</v>
      </c>
      <c r="H30" s="95">
        <v>2</v>
      </c>
      <c r="I30" s="45">
        <f>L30+N30</f>
        <v>56</v>
      </c>
      <c r="J30" s="37">
        <f>M30+O30</f>
        <v>2</v>
      </c>
      <c r="K30" s="35">
        <f>J30/I30</f>
        <v>3.5714285714285712E-2</v>
      </c>
      <c r="L30" s="45">
        <v>51</v>
      </c>
      <c r="M30" s="37">
        <v>1</v>
      </c>
      <c r="N30" s="45">
        <v>5</v>
      </c>
      <c r="O30" s="37">
        <v>1</v>
      </c>
      <c r="P30" s="46">
        <v>1</v>
      </c>
      <c r="Q30" s="37">
        <v>0</v>
      </c>
      <c r="R30" s="45">
        <v>1</v>
      </c>
      <c r="S30" s="37"/>
      <c r="T30" s="38">
        <f>I30+P30+R30</f>
        <v>58</v>
      </c>
      <c r="U30" s="86">
        <f>J30+Q30+S30</f>
        <v>2</v>
      </c>
      <c r="V30" s="90">
        <f>U30/T30</f>
        <v>3.4482758620689655E-2</v>
      </c>
    </row>
    <row r="31" spans="1:22" ht="15" hidden="1" customHeight="1" x14ac:dyDescent="0.25">
      <c r="A31" s="19"/>
      <c r="B31" s="151">
        <v>15</v>
      </c>
      <c r="C31" s="151">
        <v>3</v>
      </c>
      <c r="D31" s="203" t="s">
        <v>33</v>
      </c>
      <c r="E31" s="204"/>
      <c r="F31" s="205"/>
      <c r="G31" s="44">
        <v>1985</v>
      </c>
      <c r="H31" s="95">
        <v>2</v>
      </c>
      <c r="I31" s="36">
        <f>L31+N31</f>
        <v>47</v>
      </c>
      <c r="J31" s="37">
        <f>M31+O31</f>
        <v>1</v>
      </c>
      <c r="K31" s="35">
        <f>J31/I31</f>
        <v>2.1276595744680851E-2</v>
      </c>
      <c r="L31" s="36">
        <v>43</v>
      </c>
      <c r="M31" s="37">
        <v>0</v>
      </c>
      <c r="N31" s="36">
        <v>4</v>
      </c>
      <c r="O31" s="37">
        <v>1</v>
      </c>
      <c r="P31" s="38"/>
      <c r="Q31" s="37"/>
      <c r="R31" s="36">
        <v>2</v>
      </c>
      <c r="S31" s="37"/>
      <c r="T31" s="38">
        <f>I31+P31+R31</f>
        <v>49</v>
      </c>
      <c r="U31" s="86">
        <f>J31+Q31+S31</f>
        <v>1</v>
      </c>
      <c r="V31" s="90">
        <f>U31/T31</f>
        <v>2.0408163265306121E-2</v>
      </c>
    </row>
    <row r="32" spans="1:22" ht="15" hidden="1" customHeight="1" x14ac:dyDescent="0.25">
      <c r="A32" s="19"/>
      <c r="B32" s="151">
        <v>16</v>
      </c>
      <c r="C32" s="151">
        <v>4</v>
      </c>
      <c r="D32" s="67" t="s">
        <v>79</v>
      </c>
      <c r="E32" s="69"/>
      <c r="F32" s="71"/>
      <c r="G32" s="44">
        <v>1995</v>
      </c>
      <c r="H32" s="95">
        <v>1</v>
      </c>
      <c r="I32" s="36">
        <f>L32+N32</f>
        <v>37</v>
      </c>
      <c r="J32" s="37">
        <f>M32+O32</f>
        <v>2</v>
      </c>
      <c r="K32" s="35">
        <f>J32/I32</f>
        <v>5.4054054054054057E-2</v>
      </c>
      <c r="L32" s="45">
        <v>33</v>
      </c>
      <c r="M32" s="37">
        <v>2</v>
      </c>
      <c r="N32" s="45">
        <v>4</v>
      </c>
      <c r="O32" s="37">
        <v>0</v>
      </c>
      <c r="P32" s="46"/>
      <c r="Q32" s="37"/>
      <c r="R32" s="45"/>
      <c r="S32" s="37"/>
      <c r="T32" s="46">
        <f>I32+P32+R32</f>
        <v>37</v>
      </c>
      <c r="U32" s="86">
        <f>J32+Q32+S32</f>
        <v>2</v>
      </c>
      <c r="V32" s="90">
        <f>U32/T32</f>
        <v>5.4054054054054057E-2</v>
      </c>
    </row>
    <row r="33" spans="1:23" ht="15.75" hidden="1" customHeight="1" x14ac:dyDescent="0.25">
      <c r="B33" s="151">
        <v>17</v>
      </c>
      <c r="C33" s="151">
        <v>5</v>
      </c>
      <c r="D33" s="203" t="s">
        <v>123</v>
      </c>
      <c r="E33" s="204"/>
      <c r="F33" s="205"/>
      <c r="G33" s="44">
        <v>1992</v>
      </c>
      <c r="H33" s="95">
        <v>1</v>
      </c>
      <c r="I33" s="45">
        <f>L33+N33</f>
        <v>31</v>
      </c>
      <c r="J33" s="37">
        <f>M33+O33</f>
        <v>1</v>
      </c>
      <c r="K33" s="35">
        <f>J33/I33</f>
        <v>3.2258064516129031E-2</v>
      </c>
      <c r="L33" s="45">
        <v>31</v>
      </c>
      <c r="M33" s="37">
        <v>1</v>
      </c>
      <c r="N33" s="45"/>
      <c r="O33" s="37"/>
      <c r="P33" s="46"/>
      <c r="Q33" s="37"/>
      <c r="R33" s="45"/>
      <c r="S33" s="37"/>
      <c r="T33" s="38">
        <f>I33+P33+R33</f>
        <v>31</v>
      </c>
      <c r="U33" s="86">
        <f>J33+Q33+S33</f>
        <v>1</v>
      </c>
      <c r="V33" s="90">
        <f>U33/T33</f>
        <v>3.2258064516129031E-2</v>
      </c>
      <c r="W33" s="33"/>
    </row>
    <row r="34" spans="1:23" ht="15.75" hidden="1" customHeight="1" x14ac:dyDescent="0.25">
      <c r="A34" s="19"/>
      <c r="B34" s="151">
        <v>18</v>
      </c>
      <c r="C34" s="151">
        <v>6</v>
      </c>
      <c r="D34" s="68" t="s">
        <v>32</v>
      </c>
      <c r="E34" s="70"/>
      <c r="F34" s="70"/>
      <c r="G34" s="62">
        <v>1996</v>
      </c>
      <c r="H34" s="95">
        <v>1</v>
      </c>
      <c r="I34" s="36">
        <f>L34+N34</f>
        <v>29</v>
      </c>
      <c r="J34" s="37">
        <f>M34+O34</f>
        <v>0</v>
      </c>
      <c r="K34" s="53">
        <f>J34/I34</f>
        <v>0</v>
      </c>
      <c r="L34" s="54">
        <v>28</v>
      </c>
      <c r="M34" s="55">
        <v>0</v>
      </c>
      <c r="N34" s="54">
        <v>1</v>
      </c>
      <c r="O34" s="55">
        <v>0</v>
      </c>
      <c r="P34" s="56"/>
      <c r="Q34" s="55"/>
      <c r="R34" s="54">
        <v>2</v>
      </c>
      <c r="S34" s="55"/>
      <c r="T34" s="56">
        <f>I34+P34+R34</f>
        <v>31</v>
      </c>
      <c r="U34" s="88">
        <f>J34+Q34+S34</f>
        <v>0</v>
      </c>
      <c r="V34" s="90">
        <f>U34/T34</f>
        <v>0</v>
      </c>
    </row>
    <row r="35" spans="1:23" ht="15.75" hidden="1" customHeight="1" x14ac:dyDescent="0.25">
      <c r="B35" s="151">
        <v>19</v>
      </c>
      <c r="C35" s="151">
        <v>7</v>
      </c>
      <c r="D35" s="68" t="s">
        <v>106</v>
      </c>
      <c r="E35" s="70"/>
      <c r="F35" s="70"/>
      <c r="G35" s="61">
        <v>1994</v>
      </c>
      <c r="H35" s="95">
        <v>1</v>
      </c>
      <c r="I35" s="45">
        <f>L35+N35</f>
        <v>28</v>
      </c>
      <c r="J35" s="37">
        <f>M35+O35</f>
        <v>0</v>
      </c>
      <c r="K35" s="53">
        <f>J35/I35</f>
        <v>0</v>
      </c>
      <c r="L35" s="59">
        <v>25</v>
      </c>
      <c r="M35" s="55">
        <v>0</v>
      </c>
      <c r="N35" s="59">
        <v>3</v>
      </c>
      <c r="O35" s="55">
        <v>0</v>
      </c>
      <c r="P35" s="60"/>
      <c r="Q35" s="55"/>
      <c r="R35" s="59">
        <v>2</v>
      </c>
      <c r="S35" s="55">
        <v>0</v>
      </c>
      <c r="T35" s="56">
        <f>I35+P35+R35</f>
        <v>30</v>
      </c>
      <c r="U35" s="88">
        <f>J35+Q35+S35</f>
        <v>0</v>
      </c>
      <c r="V35" s="90">
        <f>U35/T35</f>
        <v>0</v>
      </c>
      <c r="W35" s="57"/>
    </row>
    <row r="36" spans="1:23" ht="15.75" hidden="1" customHeight="1" x14ac:dyDescent="0.25">
      <c r="A36" s="19"/>
      <c r="B36" s="151">
        <v>20</v>
      </c>
      <c r="C36" s="151">
        <v>8</v>
      </c>
      <c r="D36" s="63" t="s">
        <v>78</v>
      </c>
      <c r="E36" s="64"/>
      <c r="F36" s="64"/>
      <c r="G36" s="61">
        <v>1988</v>
      </c>
      <c r="H36" s="95">
        <v>1</v>
      </c>
      <c r="I36" s="36">
        <f>L36+N36</f>
        <v>24</v>
      </c>
      <c r="J36" s="37">
        <f>M36+O36</f>
        <v>2</v>
      </c>
      <c r="K36" s="53">
        <f>J36/I36</f>
        <v>8.3333333333333329E-2</v>
      </c>
      <c r="L36" s="59">
        <v>24</v>
      </c>
      <c r="M36" s="55">
        <v>2</v>
      </c>
      <c r="N36" s="59"/>
      <c r="O36" s="55"/>
      <c r="P36" s="60">
        <v>1</v>
      </c>
      <c r="Q36" s="55">
        <v>0</v>
      </c>
      <c r="R36" s="59">
        <v>1</v>
      </c>
      <c r="S36" s="55">
        <v>0</v>
      </c>
      <c r="T36" s="60">
        <f>I36+P36+R36</f>
        <v>26</v>
      </c>
      <c r="U36" s="88">
        <f>J36+Q36+S36</f>
        <v>2</v>
      </c>
      <c r="V36" s="90">
        <f>U36/T36</f>
        <v>7.6923076923076927E-2</v>
      </c>
    </row>
    <row r="37" spans="1:23" ht="15.75" hidden="1" customHeight="1" x14ac:dyDescent="0.25">
      <c r="A37" s="19"/>
      <c r="B37" s="151">
        <v>21</v>
      </c>
      <c r="C37" s="151">
        <v>9</v>
      </c>
      <c r="D37" s="68" t="s">
        <v>109</v>
      </c>
      <c r="E37" s="70"/>
      <c r="F37" s="70"/>
      <c r="G37" s="61">
        <v>1989</v>
      </c>
      <c r="H37" s="95">
        <v>1</v>
      </c>
      <c r="I37" s="45">
        <f>L37+N37</f>
        <v>23</v>
      </c>
      <c r="J37" s="37">
        <f>M37+O37</f>
        <v>4</v>
      </c>
      <c r="K37" s="53">
        <f>J37/I37</f>
        <v>0.17391304347826086</v>
      </c>
      <c r="L37" s="59">
        <v>21</v>
      </c>
      <c r="M37" s="55">
        <v>3</v>
      </c>
      <c r="N37" s="59">
        <v>2</v>
      </c>
      <c r="O37" s="55">
        <v>1</v>
      </c>
      <c r="P37" s="60"/>
      <c r="Q37" s="55"/>
      <c r="R37" s="59">
        <v>2</v>
      </c>
      <c r="S37" s="55"/>
      <c r="T37" s="56">
        <f>I37+P37+R37</f>
        <v>25</v>
      </c>
      <c r="U37" s="88">
        <f>J37+Q37+S37</f>
        <v>4</v>
      </c>
      <c r="V37" s="90">
        <f>U37/T37</f>
        <v>0.16</v>
      </c>
    </row>
    <row r="38" spans="1:23" ht="15.75" hidden="1" customHeight="1" x14ac:dyDescent="0.25">
      <c r="A38" s="19"/>
      <c r="B38" s="151">
        <v>22</v>
      </c>
      <c r="C38" s="151">
        <v>10</v>
      </c>
      <c r="D38" s="68" t="s">
        <v>126</v>
      </c>
      <c r="E38" s="70"/>
      <c r="F38" s="70"/>
      <c r="G38" s="61">
        <v>1993</v>
      </c>
      <c r="H38" s="95">
        <v>1</v>
      </c>
      <c r="I38" s="45">
        <f>L38+N38</f>
        <v>23</v>
      </c>
      <c r="J38" s="37">
        <f>M38+O38</f>
        <v>0</v>
      </c>
      <c r="K38" s="53">
        <f>J38/I38</f>
        <v>0</v>
      </c>
      <c r="L38" s="59">
        <v>23</v>
      </c>
      <c r="M38" s="55">
        <v>0</v>
      </c>
      <c r="N38" s="59"/>
      <c r="O38" s="55"/>
      <c r="P38" s="60"/>
      <c r="Q38" s="55"/>
      <c r="R38" s="59">
        <v>1</v>
      </c>
      <c r="S38" s="55"/>
      <c r="T38" s="56">
        <f>I38+P38+R38</f>
        <v>24</v>
      </c>
      <c r="U38" s="88">
        <f>J38+Q38+S38</f>
        <v>0</v>
      </c>
      <c r="V38" s="90">
        <f>U38/T38</f>
        <v>0</v>
      </c>
    </row>
    <row r="39" spans="1:23" ht="15.75" hidden="1" customHeight="1" x14ac:dyDescent="0.25">
      <c r="A39" s="19"/>
      <c r="B39" s="151">
        <v>23</v>
      </c>
      <c r="C39" s="151">
        <v>11</v>
      </c>
      <c r="D39" s="63" t="s">
        <v>77</v>
      </c>
      <c r="E39" s="64"/>
      <c r="F39" s="64"/>
      <c r="G39" s="61">
        <v>1994</v>
      </c>
      <c r="H39" s="95">
        <v>1</v>
      </c>
      <c r="I39" s="36">
        <f>L39+N39</f>
        <v>21</v>
      </c>
      <c r="J39" s="37">
        <f>M39+O39</f>
        <v>0</v>
      </c>
      <c r="K39" s="58">
        <v>0</v>
      </c>
      <c r="L39" s="59">
        <v>21</v>
      </c>
      <c r="M39" s="55">
        <v>0</v>
      </c>
      <c r="N39" s="59"/>
      <c r="O39" s="55"/>
      <c r="P39" s="60">
        <v>1</v>
      </c>
      <c r="Q39" s="55">
        <v>0</v>
      </c>
      <c r="R39" s="59">
        <v>1</v>
      </c>
      <c r="S39" s="55">
        <v>0</v>
      </c>
      <c r="T39" s="60">
        <f>I39+P39+R39</f>
        <v>23</v>
      </c>
      <c r="U39" s="88">
        <f>J39+Q39+S39</f>
        <v>0</v>
      </c>
      <c r="V39" s="90">
        <f>U39/T39</f>
        <v>0</v>
      </c>
    </row>
    <row r="40" spans="1:23" ht="15.75" hidden="1" customHeight="1" x14ac:dyDescent="0.25">
      <c r="A40" s="19"/>
      <c r="B40" s="151">
        <v>24</v>
      </c>
      <c r="C40" s="151">
        <v>12</v>
      </c>
      <c r="D40" s="68" t="s">
        <v>127</v>
      </c>
      <c r="E40" s="70"/>
      <c r="F40" s="70"/>
      <c r="G40" s="61">
        <v>1994</v>
      </c>
      <c r="H40" s="95">
        <v>1</v>
      </c>
      <c r="I40" s="45">
        <f>L40+N40</f>
        <v>21</v>
      </c>
      <c r="J40" s="37">
        <f>M40+O40</f>
        <v>0</v>
      </c>
      <c r="K40" s="53">
        <f>J40/I40</f>
        <v>0</v>
      </c>
      <c r="L40" s="59">
        <v>21</v>
      </c>
      <c r="M40" s="55">
        <v>0</v>
      </c>
      <c r="N40" s="59"/>
      <c r="O40" s="55"/>
      <c r="P40" s="60"/>
      <c r="Q40" s="55"/>
      <c r="R40" s="59"/>
      <c r="S40" s="55"/>
      <c r="T40" s="56">
        <f>I40+P40+R40</f>
        <v>21</v>
      </c>
      <c r="U40" s="88">
        <f>J40+Q40+S40</f>
        <v>0</v>
      </c>
      <c r="V40" s="90">
        <f>U40/T40</f>
        <v>0</v>
      </c>
    </row>
    <row r="41" spans="1:23" ht="15.75" hidden="1" customHeight="1" x14ac:dyDescent="0.25">
      <c r="A41" s="19"/>
      <c r="B41" s="151">
        <v>25</v>
      </c>
      <c r="C41" s="151">
        <v>13</v>
      </c>
      <c r="D41" s="68" t="s">
        <v>36</v>
      </c>
      <c r="E41" s="70"/>
      <c r="F41" s="70"/>
      <c r="G41" s="62">
        <v>1997</v>
      </c>
      <c r="H41" s="93">
        <v>1</v>
      </c>
      <c r="I41" s="36">
        <f>L41+N41</f>
        <v>19</v>
      </c>
      <c r="J41" s="37">
        <f>M41+O41</f>
        <v>0</v>
      </c>
      <c r="K41" s="53">
        <f>J41/I41</f>
        <v>0</v>
      </c>
      <c r="L41" s="54">
        <v>18</v>
      </c>
      <c r="M41" s="55">
        <v>0</v>
      </c>
      <c r="N41" s="54">
        <v>1</v>
      </c>
      <c r="O41" s="55">
        <v>0</v>
      </c>
      <c r="P41" s="56"/>
      <c r="Q41" s="55"/>
      <c r="R41" s="54">
        <v>1</v>
      </c>
      <c r="S41" s="55"/>
      <c r="T41" s="56">
        <f>I41+P41+R41</f>
        <v>20</v>
      </c>
      <c r="U41" s="88">
        <f>J41+Q41+S41</f>
        <v>0</v>
      </c>
      <c r="V41" s="90">
        <f>U41/T41</f>
        <v>0</v>
      </c>
    </row>
    <row r="42" spans="1:23" ht="15.75" hidden="1" customHeight="1" x14ac:dyDescent="0.25">
      <c r="A42" s="19"/>
      <c r="B42" s="151">
        <v>26</v>
      </c>
      <c r="C42" s="151">
        <v>14</v>
      </c>
      <c r="D42" s="67" t="s">
        <v>128</v>
      </c>
      <c r="E42" s="69"/>
      <c r="F42" s="71"/>
      <c r="G42" s="44">
        <v>1989</v>
      </c>
      <c r="H42" s="95">
        <v>1</v>
      </c>
      <c r="I42" s="36">
        <f>L42+N42</f>
        <v>20</v>
      </c>
      <c r="J42" s="37">
        <f>M42+O42</f>
        <v>0</v>
      </c>
      <c r="K42" s="35">
        <f>J42/I42</f>
        <v>0</v>
      </c>
      <c r="L42" s="45">
        <v>20</v>
      </c>
      <c r="M42" s="37">
        <v>0</v>
      </c>
      <c r="N42" s="45"/>
      <c r="O42" s="37"/>
      <c r="P42" s="46"/>
      <c r="Q42" s="37"/>
      <c r="R42" s="45"/>
      <c r="S42" s="37"/>
      <c r="T42" s="46">
        <f>I42+P42+R42</f>
        <v>20</v>
      </c>
      <c r="U42" s="86">
        <f>J42+Q42+S42</f>
        <v>0</v>
      </c>
      <c r="V42" s="90">
        <f>U42/T42</f>
        <v>0</v>
      </c>
    </row>
    <row r="43" spans="1:23" ht="15.75" hidden="1" customHeight="1" x14ac:dyDescent="0.25">
      <c r="A43" s="19"/>
      <c r="B43" s="151">
        <v>27</v>
      </c>
      <c r="C43" s="151">
        <v>15</v>
      </c>
      <c r="D43" s="48" t="s">
        <v>110</v>
      </c>
      <c r="E43" s="49"/>
      <c r="F43" s="50"/>
      <c r="G43" s="44">
        <v>1994</v>
      </c>
      <c r="H43" s="95">
        <v>1</v>
      </c>
      <c r="I43" s="45">
        <f>L43+N43</f>
        <v>19</v>
      </c>
      <c r="J43" s="37">
        <f>M43+O43</f>
        <v>1</v>
      </c>
      <c r="K43" s="35">
        <f>J43/I43</f>
        <v>5.2631578947368418E-2</v>
      </c>
      <c r="L43" s="45">
        <v>19</v>
      </c>
      <c r="M43" s="37">
        <v>1</v>
      </c>
      <c r="N43" s="45"/>
      <c r="O43" s="37"/>
      <c r="P43" s="46"/>
      <c r="Q43" s="37"/>
      <c r="R43" s="45"/>
      <c r="S43" s="37"/>
      <c r="T43" s="38">
        <f>I43+P43+R43</f>
        <v>19</v>
      </c>
      <c r="U43" s="86">
        <f>J43+Q43+S43</f>
        <v>1</v>
      </c>
      <c r="V43" s="90">
        <f>U43/T43</f>
        <v>5.2631578947368418E-2</v>
      </c>
    </row>
    <row r="44" spans="1:23" ht="15.75" hidden="1" customHeight="1" x14ac:dyDescent="0.25">
      <c r="B44" s="151">
        <v>28</v>
      </c>
      <c r="C44" s="151">
        <v>16</v>
      </c>
      <c r="D44" s="203" t="s">
        <v>113</v>
      </c>
      <c r="E44" s="204"/>
      <c r="F44" s="205"/>
      <c r="G44" s="34">
        <v>1982</v>
      </c>
      <c r="H44" s="92">
        <v>1</v>
      </c>
      <c r="I44" s="36">
        <f>L44+N44</f>
        <v>18</v>
      </c>
      <c r="J44" s="37">
        <f>M44+O44</f>
        <v>1</v>
      </c>
      <c r="K44" s="35">
        <v>0</v>
      </c>
      <c r="L44" s="36">
        <v>16</v>
      </c>
      <c r="M44" s="37">
        <v>1</v>
      </c>
      <c r="N44" s="36">
        <v>2</v>
      </c>
      <c r="O44" s="37">
        <v>0</v>
      </c>
      <c r="P44" s="38"/>
      <c r="Q44" s="37"/>
      <c r="R44" s="36">
        <v>1</v>
      </c>
      <c r="S44" s="37"/>
      <c r="T44" s="38">
        <f>I44+P44+R44</f>
        <v>19</v>
      </c>
      <c r="U44" s="86">
        <f>J44+Q44+S44</f>
        <v>1</v>
      </c>
      <c r="V44" s="90">
        <v>0</v>
      </c>
      <c r="W44" s="57"/>
    </row>
    <row r="45" spans="1:23" ht="15.75" hidden="1" customHeight="1" x14ac:dyDescent="0.25">
      <c r="B45" s="151">
        <v>29</v>
      </c>
      <c r="C45" s="151">
        <v>17</v>
      </c>
      <c r="D45" s="203" t="s">
        <v>130</v>
      </c>
      <c r="E45" s="204"/>
      <c r="F45" s="205"/>
      <c r="G45" s="51">
        <v>1993</v>
      </c>
      <c r="H45" s="96">
        <v>1</v>
      </c>
      <c r="I45" s="45">
        <f>L45+N45</f>
        <v>18</v>
      </c>
      <c r="J45" s="37">
        <f>M45+O45</f>
        <v>0</v>
      </c>
      <c r="K45" s="35">
        <f>J45/I45</f>
        <v>0</v>
      </c>
      <c r="L45" s="45">
        <v>18</v>
      </c>
      <c r="M45" s="37">
        <v>0</v>
      </c>
      <c r="N45" s="45"/>
      <c r="O45" s="37"/>
      <c r="P45" s="46"/>
      <c r="Q45" s="37"/>
      <c r="R45" s="45"/>
      <c r="S45" s="37"/>
      <c r="T45" s="38">
        <f>I45+P45+R45</f>
        <v>18</v>
      </c>
      <c r="U45" s="86">
        <f>J45+Q45+S45</f>
        <v>0</v>
      </c>
      <c r="V45" s="90">
        <f>U45/T45</f>
        <v>0</v>
      </c>
      <c r="W45" s="57"/>
    </row>
    <row r="46" spans="1:23" ht="15.75" hidden="1" customHeight="1" x14ac:dyDescent="0.25">
      <c r="A46" s="19"/>
      <c r="B46" s="151">
        <v>30</v>
      </c>
      <c r="C46" s="151">
        <v>18</v>
      </c>
      <c r="D46" s="67" t="s">
        <v>76</v>
      </c>
      <c r="E46" s="69"/>
      <c r="F46" s="71"/>
      <c r="G46" s="44">
        <v>1996</v>
      </c>
      <c r="H46" s="95">
        <v>1</v>
      </c>
      <c r="I46" s="36">
        <f>L46+N46</f>
        <v>17</v>
      </c>
      <c r="J46" s="37">
        <f>M46+O46</f>
        <v>0</v>
      </c>
      <c r="K46" s="72">
        <v>0</v>
      </c>
      <c r="L46" s="36">
        <v>17</v>
      </c>
      <c r="M46" s="37">
        <v>0</v>
      </c>
      <c r="N46" s="36"/>
      <c r="O46" s="37"/>
      <c r="P46" s="38"/>
      <c r="Q46" s="37"/>
      <c r="R46" s="36"/>
      <c r="S46" s="37"/>
      <c r="T46" s="38">
        <f>I46+P46+R46</f>
        <v>17</v>
      </c>
      <c r="U46" s="86">
        <f>J46+Q46+S46</f>
        <v>0</v>
      </c>
      <c r="V46" s="90">
        <f>U46/T46</f>
        <v>0</v>
      </c>
    </row>
    <row r="47" spans="1:23" ht="15.75" hidden="1" customHeight="1" x14ac:dyDescent="0.25">
      <c r="A47" s="19"/>
      <c r="B47" s="151">
        <v>31</v>
      </c>
      <c r="C47" s="151">
        <v>19</v>
      </c>
      <c r="D47" s="67" t="s">
        <v>114</v>
      </c>
      <c r="E47" s="69"/>
      <c r="F47" s="71"/>
      <c r="G47" s="44">
        <v>1994</v>
      </c>
      <c r="H47" s="95">
        <v>1</v>
      </c>
      <c r="I47" s="36">
        <f>L47+N47</f>
        <v>16</v>
      </c>
      <c r="J47" s="37">
        <f>M47+O47</f>
        <v>0</v>
      </c>
      <c r="K47" s="35">
        <f>J47/I47</f>
        <v>0</v>
      </c>
      <c r="L47" s="45">
        <v>13</v>
      </c>
      <c r="M47" s="37">
        <v>0</v>
      </c>
      <c r="N47" s="45">
        <v>3</v>
      </c>
      <c r="O47" s="37">
        <v>0</v>
      </c>
      <c r="P47" s="46"/>
      <c r="Q47" s="37"/>
      <c r="R47" s="45"/>
      <c r="S47" s="37"/>
      <c r="T47" s="46">
        <f>I47+P47+R47</f>
        <v>16</v>
      </c>
      <c r="U47" s="86">
        <f>J47+Q47+S47</f>
        <v>0</v>
      </c>
      <c r="V47" s="90">
        <f>U47/T47</f>
        <v>0</v>
      </c>
    </row>
    <row r="48" spans="1:23" ht="15.75" hidden="1" customHeight="1" x14ac:dyDescent="0.25">
      <c r="A48" s="19"/>
      <c r="B48" s="151">
        <v>32</v>
      </c>
      <c r="C48" s="151">
        <v>20</v>
      </c>
      <c r="D48" s="203" t="s">
        <v>31</v>
      </c>
      <c r="E48" s="204"/>
      <c r="F48" s="205"/>
      <c r="G48" s="44">
        <v>1990</v>
      </c>
      <c r="H48" s="95">
        <v>1</v>
      </c>
      <c r="I48" s="45">
        <f>L48+N48</f>
        <v>14</v>
      </c>
      <c r="J48" s="37">
        <f>M48+O48</f>
        <v>1</v>
      </c>
      <c r="K48" s="35">
        <f>J48/I48</f>
        <v>7.1428571428571425E-2</v>
      </c>
      <c r="L48" s="45">
        <v>13</v>
      </c>
      <c r="M48" s="37">
        <v>1</v>
      </c>
      <c r="N48" s="45">
        <v>1</v>
      </c>
      <c r="O48" s="37">
        <v>0</v>
      </c>
      <c r="P48" s="46"/>
      <c r="Q48" s="37"/>
      <c r="R48" s="45">
        <v>1</v>
      </c>
      <c r="S48" s="37"/>
      <c r="T48" s="38">
        <f>I48+P48+R48</f>
        <v>15</v>
      </c>
      <c r="U48" s="86">
        <f>J48+Q48+S48</f>
        <v>1</v>
      </c>
      <c r="V48" s="90">
        <f>U48/T48</f>
        <v>6.6666666666666666E-2</v>
      </c>
    </row>
    <row r="49" spans="1:23" ht="15.75" hidden="1" customHeight="1" x14ac:dyDescent="0.25">
      <c r="A49" s="19"/>
      <c r="B49" s="151">
        <v>33</v>
      </c>
      <c r="C49" s="151">
        <v>21</v>
      </c>
      <c r="D49" s="73" t="s">
        <v>117</v>
      </c>
      <c r="E49" s="74"/>
      <c r="F49" s="75"/>
      <c r="G49" s="44">
        <v>1994</v>
      </c>
      <c r="H49" s="95">
        <v>1</v>
      </c>
      <c r="I49" s="45">
        <f>L49+N49</f>
        <v>13</v>
      </c>
      <c r="J49" s="37">
        <f>M49+O49</f>
        <v>0</v>
      </c>
      <c r="K49" s="35">
        <f>J49/I49</f>
        <v>0</v>
      </c>
      <c r="L49" s="45">
        <v>11</v>
      </c>
      <c r="M49" s="37">
        <v>0</v>
      </c>
      <c r="N49" s="45">
        <v>2</v>
      </c>
      <c r="O49" s="37">
        <v>0</v>
      </c>
      <c r="P49" s="46"/>
      <c r="Q49" s="37"/>
      <c r="R49" s="45">
        <v>2</v>
      </c>
      <c r="S49" s="37"/>
      <c r="T49" s="38">
        <f>I49+P49+R49</f>
        <v>15</v>
      </c>
      <c r="U49" s="86">
        <f>J49+Q49+S49</f>
        <v>0</v>
      </c>
      <c r="V49" s="90">
        <f>U49/T49</f>
        <v>0</v>
      </c>
    </row>
    <row r="50" spans="1:23" ht="15.75" hidden="1" customHeight="1" x14ac:dyDescent="0.25">
      <c r="A50" s="19"/>
      <c r="B50" s="151">
        <v>34</v>
      </c>
      <c r="C50" s="151">
        <v>22</v>
      </c>
      <c r="D50" s="203" t="s">
        <v>120</v>
      </c>
      <c r="E50" s="204"/>
      <c r="F50" s="205"/>
      <c r="G50" s="47">
        <v>1989</v>
      </c>
      <c r="H50" s="95">
        <v>2</v>
      </c>
      <c r="I50" s="36">
        <f>L50+N50</f>
        <v>14</v>
      </c>
      <c r="J50" s="37">
        <f>M50+O50</f>
        <v>3</v>
      </c>
      <c r="K50" s="35">
        <f>J50/I50</f>
        <v>0.21428571428571427</v>
      </c>
      <c r="L50" s="36">
        <v>12</v>
      </c>
      <c r="M50" s="37">
        <v>3</v>
      </c>
      <c r="N50" s="36">
        <v>2</v>
      </c>
      <c r="O50" s="37">
        <v>0</v>
      </c>
      <c r="P50" s="38"/>
      <c r="Q50" s="37"/>
      <c r="R50" s="36"/>
      <c r="S50" s="37"/>
      <c r="T50" s="38">
        <f>I50+P50+R50</f>
        <v>14</v>
      </c>
      <c r="U50" s="86">
        <f>J50+Q50+S50</f>
        <v>3</v>
      </c>
      <c r="V50" s="90">
        <f>U50/T50</f>
        <v>0.21428571428571427</v>
      </c>
    </row>
    <row r="51" spans="1:23" ht="15.75" hidden="1" customHeight="1" x14ac:dyDescent="0.25">
      <c r="A51" s="19"/>
      <c r="B51" s="151">
        <v>35</v>
      </c>
      <c r="C51" s="151">
        <v>23</v>
      </c>
      <c r="D51" s="203" t="s">
        <v>59</v>
      </c>
      <c r="E51" s="204"/>
      <c r="F51" s="205"/>
      <c r="G51" s="44">
        <v>1990</v>
      </c>
      <c r="H51" s="95">
        <v>1</v>
      </c>
      <c r="I51" s="45">
        <f>L51+N51</f>
        <v>10</v>
      </c>
      <c r="J51" s="37">
        <f>M51+O51</f>
        <v>1</v>
      </c>
      <c r="K51" s="35">
        <f>J51/I51</f>
        <v>0.1</v>
      </c>
      <c r="L51" s="45">
        <v>10</v>
      </c>
      <c r="M51" s="37">
        <v>1</v>
      </c>
      <c r="N51" s="45"/>
      <c r="O51" s="37"/>
      <c r="P51" s="46"/>
      <c r="Q51" s="37"/>
      <c r="R51" s="45">
        <v>2</v>
      </c>
      <c r="S51" s="37">
        <v>1</v>
      </c>
      <c r="T51" s="38">
        <f>I51+P51+R51</f>
        <v>12</v>
      </c>
      <c r="U51" s="86">
        <f>J51+Q51+S51</f>
        <v>2</v>
      </c>
      <c r="V51" s="90">
        <f>U51/T51</f>
        <v>0.16666666666666666</v>
      </c>
    </row>
    <row r="52" spans="1:23" ht="15.75" hidden="1" customHeight="1" x14ac:dyDescent="0.25">
      <c r="A52" s="19"/>
      <c r="B52" s="151">
        <v>36</v>
      </c>
      <c r="C52" s="151">
        <v>24</v>
      </c>
      <c r="D52" s="67" t="s">
        <v>135</v>
      </c>
      <c r="E52" s="69"/>
      <c r="F52" s="71"/>
      <c r="G52" s="44">
        <v>1989</v>
      </c>
      <c r="H52" s="95">
        <v>1</v>
      </c>
      <c r="I52" s="36">
        <f>L52+N52</f>
        <v>12</v>
      </c>
      <c r="J52" s="37">
        <f>M52+O52</f>
        <v>0</v>
      </c>
      <c r="K52" s="35">
        <f>J52/I52</f>
        <v>0</v>
      </c>
      <c r="L52" s="45">
        <v>12</v>
      </c>
      <c r="M52" s="37">
        <v>0</v>
      </c>
      <c r="N52" s="45"/>
      <c r="O52" s="37"/>
      <c r="P52" s="46"/>
      <c r="Q52" s="37"/>
      <c r="R52" s="45"/>
      <c r="S52" s="37"/>
      <c r="T52" s="46">
        <f>I52+P52+R52</f>
        <v>12</v>
      </c>
      <c r="U52" s="86">
        <f>J52+Q52+S52</f>
        <v>0</v>
      </c>
      <c r="V52" s="90">
        <f>U52/T52</f>
        <v>0</v>
      </c>
    </row>
    <row r="53" spans="1:23" ht="15.75" hidden="1" customHeight="1" x14ac:dyDescent="0.25">
      <c r="A53" s="19"/>
      <c r="B53" s="151">
        <v>37</v>
      </c>
      <c r="C53" s="151">
        <v>25</v>
      </c>
      <c r="D53" s="76" t="s">
        <v>34</v>
      </c>
      <c r="E53" s="77"/>
      <c r="F53" s="78"/>
      <c r="G53" s="47">
        <v>1996</v>
      </c>
      <c r="H53" s="93">
        <v>1</v>
      </c>
      <c r="I53" s="36">
        <f>L53+N53</f>
        <v>11</v>
      </c>
      <c r="J53" s="37">
        <f>M53+O53</f>
        <v>0</v>
      </c>
      <c r="K53" s="35">
        <f>J53/I53</f>
        <v>0</v>
      </c>
      <c r="L53" s="36">
        <v>10</v>
      </c>
      <c r="M53" s="37">
        <v>0</v>
      </c>
      <c r="N53" s="36">
        <v>1</v>
      </c>
      <c r="O53" s="37">
        <v>0</v>
      </c>
      <c r="P53" s="38"/>
      <c r="Q53" s="37"/>
      <c r="R53" s="36"/>
      <c r="S53" s="37"/>
      <c r="T53" s="38">
        <f>I53+P53+R53</f>
        <v>11</v>
      </c>
      <c r="U53" s="86">
        <f>J53+Q53+S53</f>
        <v>0</v>
      </c>
      <c r="V53" s="90">
        <f>U53/T53</f>
        <v>0</v>
      </c>
    </row>
    <row r="54" spans="1:23" ht="15.75" hidden="1" customHeight="1" x14ac:dyDescent="0.25">
      <c r="A54" s="19"/>
      <c r="B54" s="151">
        <v>38</v>
      </c>
      <c r="C54" s="151">
        <v>26</v>
      </c>
      <c r="D54" s="48" t="s">
        <v>57</v>
      </c>
      <c r="E54" s="49"/>
      <c r="F54" s="50"/>
      <c r="G54" s="51">
        <v>1985</v>
      </c>
      <c r="H54" s="96">
        <v>1</v>
      </c>
      <c r="I54" s="45">
        <f>L54+N54</f>
        <v>9</v>
      </c>
      <c r="J54" s="37">
        <f>M54+O54</f>
        <v>1</v>
      </c>
      <c r="K54" s="35">
        <f>J54/I54</f>
        <v>0.1111111111111111</v>
      </c>
      <c r="L54" s="45">
        <v>9</v>
      </c>
      <c r="M54" s="37">
        <v>1</v>
      </c>
      <c r="N54" s="45"/>
      <c r="O54" s="37"/>
      <c r="P54" s="46"/>
      <c r="Q54" s="37"/>
      <c r="R54" s="45">
        <v>1</v>
      </c>
      <c r="S54" s="37"/>
      <c r="T54" s="38">
        <f>I54+P54+R54</f>
        <v>10</v>
      </c>
      <c r="U54" s="86">
        <f>J54+Q54+S54</f>
        <v>1</v>
      </c>
      <c r="V54" s="90">
        <f>U54/T54</f>
        <v>0.1</v>
      </c>
    </row>
    <row r="55" spans="1:23" ht="15.75" hidden="1" customHeight="1" x14ac:dyDescent="0.25">
      <c r="A55" s="19"/>
      <c r="B55" s="151">
        <v>39</v>
      </c>
      <c r="C55" s="151">
        <v>27</v>
      </c>
      <c r="D55" s="76" t="s">
        <v>30</v>
      </c>
      <c r="E55" s="77"/>
      <c r="F55" s="78"/>
      <c r="G55" s="34">
        <v>1996</v>
      </c>
      <c r="H55" s="92">
        <v>1</v>
      </c>
      <c r="I55" s="36">
        <f>L55+N55</f>
        <v>9</v>
      </c>
      <c r="J55" s="37">
        <f>M55+O55</f>
        <v>0</v>
      </c>
      <c r="K55" s="35">
        <f>J55/I55</f>
        <v>0</v>
      </c>
      <c r="L55" s="36">
        <v>9</v>
      </c>
      <c r="M55" s="37">
        <v>0</v>
      </c>
      <c r="N55" s="36"/>
      <c r="O55" s="37"/>
      <c r="P55" s="38"/>
      <c r="Q55" s="37"/>
      <c r="R55" s="36"/>
      <c r="S55" s="37"/>
      <c r="T55" s="38">
        <f>I55+P55+R55</f>
        <v>9</v>
      </c>
      <c r="U55" s="86">
        <f>J55+Q55+S55</f>
        <v>0</v>
      </c>
      <c r="V55" s="90">
        <f>U55/T55</f>
        <v>0</v>
      </c>
    </row>
    <row r="56" spans="1:23" ht="15.75" hidden="1" customHeight="1" x14ac:dyDescent="0.25">
      <c r="A56" s="19"/>
      <c r="B56" s="151">
        <v>40</v>
      </c>
      <c r="C56" s="151">
        <v>28</v>
      </c>
      <c r="D56" s="76" t="s">
        <v>64</v>
      </c>
      <c r="E56" s="77"/>
      <c r="F56" s="78"/>
      <c r="G56" s="51">
        <v>1997</v>
      </c>
      <c r="H56" s="96">
        <v>1</v>
      </c>
      <c r="I56" s="45">
        <f>L56+N56</f>
        <v>6</v>
      </c>
      <c r="J56" s="37">
        <f>M56+O56</f>
        <v>0</v>
      </c>
      <c r="K56" s="35">
        <f>J56/I56</f>
        <v>0</v>
      </c>
      <c r="L56" s="45">
        <v>6</v>
      </c>
      <c r="M56" s="37">
        <v>0</v>
      </c>
      <c r="N56" s="45"/>
      <c r="O56" s="37"/>
      <c r="P56" s="46"/>
      <c r="Q56" s="37"/>
      <c r="R56" s="45">
        <v>2</v>
      </c>
      <c r="S56" s="37"/>
      <c r="T56" s="38">
        <f>I56+P56+R56</f>
        <v>8</v>
      </c>
      <c r="U56" s="86">
        <f>J56+Q56+S56</f>
        <v>0</v>
      </c>
      <c r="V56" s="90">
        <f>U56/T56</f>
        <v>0</v>
      </c>
    </row>
    <row r="57" spans="1:23" ht="15.75" hidden="1" customHeight="1" x14ac:dyDescent="0.25">
      <c r="B57" s="151">
        <v>41</v>
      </c>
      <c r="C57" s="151">
        <v>29</v>
      </c>
      <c r="D57" s="67" t="s">
        <v>81</v>
      </c>
      <c r="E57" s="69"/>
      <c r="F57" s="71"/>
      <c r="G57" s="51">
        <v>1997</v>
      </c>
      <c r="H57" s="96">
        <v>1</v>
      </c>
      <c r="I57" s="36">
        <f>L57+N57</f>
        <v>7</v>
      </c>
      <c r="J57" s="37">
        <f>M57+O57</f>
        <v>0</v>
      </c>
      <c r="K57" s="35">
        <f>J57/I57</f>
        <v>0</v>
      </c>
      <c r="L57" s="45">
        <v>7</v>
      </c>
      <c r="M57" s="37">
        <v>0</v>
      </c>
      <c r="N57" s="45"/>
      <c r="O57" s="37"/>
      <c r="P57" s="46"/>
      <c r="Q57" s="37"/>
      <c r="R57" s="45">
        <v>1</v>
      </c>
      <c r="S57" s="37">
        <v>0</v>
      </c>
      <c r="T57" s="46">
        <f>I57+P57+R57</f>
        <v>8</v>
      </c>
      <c r="U57" s="86">
        <f>J57+Q57+S57</f>
        <v>0</v>
      </c>
      <c r="V57" s="90">
        <f>U57/T57</f>
        <v>0</v>
      </c>
      <c r="W57" s="57"/>
    </row>
    <row r="58" spans="1:23" ht="15.75" hidden="1" customHeight="1" x14ac:dyDescent="0.25">
      <c r="B58" s="151">
        <v>42</v>
      </c>
      <c r="C58" s="151">
        <v>30</v>
      </c>
      <c r="D58" s="203" t="s">
        <v>68</v>
      </c>
      <c r="E58" s="204"/>
      <c r="F58" s="205"/>
      <c r="G58" s="51">
        <v>1995</v>
      </c>
      <c r="H58" s="96">
        <v>1</v>
      </c>
      <c r="I58" s="45">
        <f>L58+N58</f>
        <v>6</v>
      </c>
      <c r="J58" s="37">
        <f>M58+O58</f>
        <v>0</v>
      </c>
      <c r="K58" s="35">
        <f>J58/I58</f>
        <v>0</v>
      </c>
      <c r="L58" s="45">
        <v>6</v>
      </c>
      <c r="M58" s="37">
        <v>0</v>
      </c>
      <c r="N58" s="45"/>
      <c r="O58" s="37"/>
      <c r="P58" s="46"/>
      <c r="Q58" s="37"/>
      <c r="R58" s="45">
        <v>2</v>
      </c>
      <c r="S58" s="37"/>
      <c r="T58" s="38">
        <f>I58+P58+R58</f>
        <v>8</v>
      </c>
      <c r="U58" s="86">
        <f>J58+Q58+S58</f>
        <v>0</v>
      </c>
      <c r="V58" s="90">
        <f>U58/T58</f>
        <v>0</v>
      </c>
      <c r="W58" s="57"/>
    </row>
    <row r="59" spans="1:23" ht="15.75" hidden="1" customHeight="1" x14ac:dyDescent="0.25">
      <c r="B59" s="151">
        <v>43</v>
      </c>
      <c r="C59" s="151">
        <v>31</v>
      </c>
      <c r="D59" s="203" t="s">
        <v>65</v>
      </c>
      <c r="E59" s="204"/>
      <c r="F59" s="205"/>
      <c r="G59" s="51">
        <v>1993</v>
      </c>
      <c r="H59" s="96">
        <v>1</v>
      </c>
      <c r="I59" s="45">
        <f>L59+N59</f>
        <v>6</v>
      </c>
      <c r="J59" s="37">
        <f>M59+O59</f>
        <v>2</v>
      </c>
      <c r="K59" s="35">
        <f>J59/I59</f>
        <v>0.33333333333333331</v>
      </c>
      <c r="L59" s="45">
        <v>6</v>
      </c>
      <c r="M59" s="37">
        <v>2</v>
      </c>
      <c r="N59" s="45"/>
      <c r="O59" s="37"/>
      <c r="P59" s="46"/>
      <c r="Q59" s="37"/>
      <c r="R59" s="45">
        <v>1</v>
      </c>
      <c r="S59" s="37"/>
      <c r="T59" s="38">
        <f>I59+P59+R59</f>
        <v>7</v>
      </c>
      <c r="U59" s="86">
        <f>J59+Q59+S59</f>
        <v>2</v>
      </c>
      <c r="V59" s="90">
        <f>U59/T59</f>
        <v>0.2857142857142857</v>
      </c>
      <c r="W59" s="57"/>
    </row>
    <row r="60" spans="1:23" ht="15.75" hidden="1" customHeight="1" x14ac:dyDescent="0.25">
      <c r="B60" s="151">
        <v>44</v>
      </c>
      <c r="C60" s="151">
        <v>32</v>
      </c>
      <c r="D60" s="203" t="s">
        <v>141</v>
      </c>
      <c r="E60" s="204"/>
      <c r="F60" s="205"/>
      <c r="G60" s="51">
        <v>1993</v>
      </c>
      <c r="H60" s="96">
        <v>1</v>
      </c>
      <c r="I60" s="45">
        <f>L60+N60</f>
        <v>7</v>
      </c>
      <c r="J60" s="37">
        <f>M60+O60</f>
        <v>0</v>
      </c>
      <c r="K60" s="35">
        <f>J60/I60</f>
        <v>0</v>
      </c>
      <c r="L60" s="45">
        <v>7</v>
      </c>
      <c r="M60" s="37">
        <v>0</v>
      </c>
      <c r="N60" s="45"/>
      <c r="O60" s="37"/>
      <c r="P60" s="46"/>
      <c r="Q60" s="37"/>
      <c r="R60" s="45"/>
      <c r="S60" s="37"/>
      <c r="T60" s="38">
        <f>I60+P60+R60</f>
        <v>7</v>
      </c>
      <c r="U60" s="86">
        <f>J60+Q60+S60</f>
        <v>0</v>
      </c>
      <c r="V60" s="90">
        <f>U60/T60</f>
        <v>0</v>
      </c>
      <c r="W60" s="57"/>
    </row>
    <row r="61" spans="1:23" ht="15.75" hidden="1" customHeight="1" x14ac:dyDescent="0.25">
      <c r="A61" s="19"/>
      <c r="B61" s="151">
        <v>45</v>
      </c>
      <c r="C61" s="151">
        <v>33</v>
      </c>
      <c r="D61" s="67" t="s">
        <v>119</v>
      </c>
      <c r="E61" s="69"/>
      <c r="F61" s="71"/>
      <c r="G61" s="44">
        <v>1994</v>
      </c>
      <c r="H61" s="95">
        <v>1</v>
      </c>
      <c r="I61" s="36">
        <f>L61+N61</f>
        <v>6</v>
      </c>
      <c r="J61" s="37">
        <f>M61+O61</f>
        <v>0</v>
      </c>
      <c r="K61" s="35">
        <f>J61/I61</f>
        <v>0</v>
      </c>
      <c r="L61" s="45">
        <v>6</v>
      </c>
      <c r="M61" s="37">
        <v>0</v>
      </c>
      <c r="N61" s="45"/>
      <c r="O61" s="37"/>
      <c r="P61" s="46"/>
      <c r="Q61" s="37"/>
      <c r="R61" s="45">
        <v>1</v>
      </c>
      <c r="S61" s="37">
        <v>0</v>
      </c>
      <c r="T61" s="46">
        <f>I61+P61+R61</f>
        <v>7</v>
      </c>
      <c r="U61" s="86">
        <f>J61+Q61+S61</f>
        <v>0</v>
      </c>
      <c r="V61" s="90">
        <f>U61/T61</f>
        <v>0</v>
      </c>
    </row>
    <row r="62" spans="1:23" ht="15.75" hidden="1" customHeight="1" x14ac:dyDescent="0.25">
      <c r="A62" s="19"/>
      <c r="B62" s="151">
        <v>46</v>
      </c>
      <c r="C62" s="151">
        <v>34</v>
      </c>
      <c r="D62" s="76" t="s">
        <v>144</v>
      </c>
      <c r="E62" s="77"/>
      <c r="F62" s="78"/>
      <c r="G62" s="47">
        <v>1980</v>
      </c>
      <c r="H62" s="93">
        <v>1</v>
      </c>
      <c r="I62" s="36">
        <f>L62+N62</f>
        <v>4</v>
      </c>
      <c r="J62" s="37">
        <f>M62+O62</f>
        <v>0</v>
      </c>
      <c r="K62" s="35">
        <f>J62/I62</f>
        <v>0</v>
      </c>
      <c r="L62" s="36">
        <v>4</v>
      </c>
      <c r="M62" s="37">
        <v>0</v>
      </c>
      <c r="N62" s="36"/>
      <c r="O62" s="37"/>
      <c r="P62" s="38"/>
      <c r="Q62" s="37"/>
      <c r="R62" s="36"/>
      <c r="S62" s="37"/>
      <c r="T62" s="38">
        <f>I62+P62+R62</f>
        <v>4</v>
      </c>
      <c r="U62" s="86">
        <f>J62+Q62+S62</f>
        <v>0</v>
      </c>
      <c r="V62" s="90">
        <f>U62/T62</f>
        <v>0</v>
      </c>
    </row>
    <row r="63" spans="1:23" ht="15.75" hidden="1" customHeight="1" x14ac:dyDescent="0.25">
      <c r="A63" s="19"/>
      <c r="B63" s="151">
        <v>47</v>
      </c>
      <c r="C63" s="151">
        <v>35</v>
      </c>
      <c r="D63" s="76" t="s">
        <v>145</v>
      </c>
      <c r="E63" s="77"/>
      <c r="F63" s="78"/>
      <c r="G63" s="44">
        <v>1994</v>
      </c>
      <c r="H63" s="95">
        <v>1</v>
      </c>
      <c r="I63" s="45">
        <f>L63+N63</f>
        <v>4</v>
      </c>
      <c r="J63" s="37">
        <f>M63+O63</f>
        <v>0</v>
      </c>
      <c r="K63" s="35">
        <f>J63/I63</f>
        <v>0</v>
      </c>
      <c r="L63" s="45">
        <v>4</v>
      </c>
      <c r="M63" s="37">
        <v>0</v>
      </c>
      <c r="N63" s="45"/>
      <c r="O63" s="37"/>
      <c r="P63" s="46"/>
      <c r="Q63" s="37"/>
      <c r="R63" s="45"/>
      <c r="S63" s="37"/>
      <c r="T63" s="38">
        <f>I63+P63+R63</f>
        <v>4</v>
      </c>
      <c r="U63" s="86">
        <f>J63+Q63+S63</f>
        <v>0</v>
      </c>
      <c r="V63" s="90">
        <f>U63/T63</f>
        <v>0</v>
      </c>
    </row>
    <row r="64" spans="1:23" ht="15.75" hidden="1" customHeight="1" x14ac:dyDescent="0.25">
      <c r="A64" s="19"/>
      <c r="B64" s="151">
        <v>48</v>
      </c>
      <c r="C64" s="151">
        <v>36</v>
      </c>
      <c r="D64" s="67" t="s">
        <v>155</v>
      </c>
      <c r="E64" s="69"/>
      <c r="F64" s="71"/>
      <c r="G64" s="44">
        <v>1994</v>
      </c>
      <c r="H64" s="95">
        <v>1</v>
      </c>
      <c r="I64" s="36">
        <f>L64+N64</f>
        <v>2</v>
      </c>
      <c r="J64" s="37">
        <f>M64+O64</f>
        <v>0</v>
      </c>
      <c r="K64" s="35">
        <f>J64/I64</f>
        <v>0</v>
      </c>
      <c r="L64" s="45">
        <v>2</v>
      </c>
      <c r="M64" s="37">
        <v>0</v>
      </c>
      <c r="N64" s="45"/>
      <c r="O64" s="37"/>
      <c r="P64" s="46"/>
      <c r="Q64" s="37"/>
      <c r="R64" s="45">
        <v>1</v>
      </c>
      <c r="S64" s="37"/>
      <c r="T64" s="46">
        <f>I64+P64+R64</f>
        <v>3</v>
      </c>
      <c r="U64" s="86">
        <f>J64+Q64+S64</f>
        <v>0</v>
      </c>
      <c r="V64" s="90">
        <f>U64/T64</f>
        <v>0</v>
      </c>
    </row>
    <row r="65" spans="1:23" ht="15.75" hidden="1" customHeight="1" x14ac:dyDescent="0.25">
      <c r="A65" s="19"/>
      <c r="B65" s="151">
        <v>49</v>
      </c>
      <c r="C65" s="151">
        <v>37</v>
      </c>
      <c r="D65" s="203" t="s">
        <v>58</v>
      </c>
      <c r="E65" s="204"/>
      <c r="F65" s="205"/>
      <c r="G65" s="44">
        <v>1996</v>
      </c>
      <c r="H65" s="95">
        <v>2</v>
      </c>
      <c r="I65" s="36">
        <f>L65+N65</f>
        <v>1</v>
      </c>
      <c r="J65" s="37">
        <f>M65+O65</f>
        <v>0</v>
      </c>
      <c r="K65" s="35">
        <f>J65/I65</f>
        <v>0</v>
      </c>
      <c r="L65" s="36">
        <v>1</v>
      </c>
      <c r="M65" s="37">
        <v>0</v>
      </c>
      <c r="N65" s="36"/>
      <c r="O65" s="37"/>
      <c r="P65" s="38"/>
      <c r="Q65" s="37"/>
      <c r="R65" s="36">
        <v>2</v>
      </c>
      <c r="S65" s="37"/>
      <c r="T65" s="38">
        <f>I65+P65+R65</f>
        <v>3</v>
      </c>
      <c r="U65" s="86">
        <f>J65+Q65+S65</f>
        <v>0</v>
      </c>
      <c r="V65" s="90">
        <f>U65/T65</f>
        <v>0</v>
      </c>
    </row>
    <row r="66" spans="1:23" ht="15.75" hidden="1" customHeight="1" x14ac:dyDescent="0.25">
      <c r="A66" s="19"/>
      <c r="B66" s="151">
        <v>50</v>
      </c>
      <c r="C66" s="151">
        <v>38</v>
      </c>
      <c r="D66" s="76" t="s">
        <v>150</v>
      </c>
      <c r="E66" s="77"/>
      <c r="F66" s="78"/>
      <c r="G66" s="47">
        <v>1994</v>
      </c>
      <c r="H66" s="93">
        <v>1</v>
      </c>
      <c r="I66" s="36">
        <f>L66+N66</f>
        <v>2</v>
      </c>
      <c r="J66" s="37">
        <f>M66+O66</f>
        <v>0</v>
      </c>
      <c r="K66" s="35">
        <v>0</v>
      </c>
      <c r="L66" s="36">
        <v>2</v>
      </c>
      <c r="M66" s="37">
        <v>0</v>
      </c>
      <c r="N66" s="36"/>
      <c r="O66" s="37"/>
      <c r="P66" s="38"/>
      <c r="Q66" s="37"/>
      <c r="R66" s="36"/>
      <c r="S66" s="37"/>
      <c r="T66" s="38">
        <f>I66+P66+R66</f>
        <v>2</v>
      </c>
      <c r="U66" s="86">
        <f>J66+Q66+S66</f>
        <v>0</v>
      </c>
      <c r="V66" s="90">
        <v>1</v>
      </c>
    </row>
    <row r="67" spans="1:23" ht="15.75" hidden="1" customHeight="1" x14ac:dyDescent="0.25">
      <c r="A67" s="19"/>
      <c r="B67" s="151">
        <v>51</v>
      </c>
      <c r="C67" s="151">
        <v>39</v>
      </c>
      <c r="D67" s="76" t="s">
        <v>38</v>
      </c>
      <c r="E67" s="77"/>
      <c r="F67" s="78"/>
      <c r="G67" s="44">
        <v>1998</v>
      </c>
      <c r="H67" s="95">
        <v>1</v>
      </c>
      <c r="I67" s="45">
        <f>L67+N67</f>
        <v>2</v>
      </c>
      <c r="J67" s="37">
        <f>M67+O67</f>
        <v>0</v>
      </c>
      <c r="K67" s="35">
        <f>J67/I67</f>
        <v>0</v>
      </c>
      <c r="L67" s="45">
        <v>2</v>
      </c>
      <c r="M67" s="37">
        <v>0</v>
      </c>
      <c r="N67" s="45"/>
      <c r="O67" s="37"/>
      <c r="P67" s="46"/>
      <c r="Q67" s="37"/>
      <c r="R67" s="45"/>
      <c r="S67" s="37"/>
      <c r="T67" s="38">
        <f>I67+P67+R67</f>
        <v>2</v>
      </c>
      <c r="U67" s="86">
        <f>J67+Q67+S67</f>
        <v>0</v>
      </c>
      <c r="V67" s="90">
        <f>U67/T67</f>
        <v>0</v>
      </c>
    </row>
    <row r="68" spans="1:23" ht="15.75" hidden="1" customHeight="1" x14ac:dyDescent="0.25">
      <c r="B68" s="151">
        <v>52</v>
      </c>
      <c r="C68" s="151">
        <v>40</v>
      </c>
      <c r="D68" s="203" t="s">
        <v>92</v>
      </c>
      <c r="E68" s="204"/>
      <c r="F68" s="205"/>
      <c r="G68" s="47">
        <v>1992</v>
      </c>
      <c r="H68" s="93">
        <v>1</v>
      </c>
      <c r="I68" s="36">
        <f>L68+N68</f>
        <v>0</v>
      </c>
      <c r="J68" s="37">
        <f>M68+O68</f>
        <v>0</v>
      </c>
      <c r="K68" s="35">
        <v>0</v>
      </c>
      <c r="L68" s="36">
        <v>0</v>
      </c>
      <c r="M68" s="37">
        <v>0</v>
      </c>
      <c r="N68" s="36"/>
      <c r="O68" s="37"/>
      <c r="P68" s="38">
        <v>1</v>
      </c>
      <c r="Q68" s="37">
        <v>0</v>
      </c>
      <c r="R68" s="36"/>
      <c r="S68" s="37"/>
      <c r="T68" s="38">
        <f>I68+P68+R68</f>
        <v>1</v>
      </c>
      <c r="U68" s="86">
        <f>J68+Q68+S68</f>
        <v>0</v>
      </c>
      <c r="V68" s="90">
        <v>0</v>
      </c>
      <c r="W68" s="57"/>
    </row>
    <row r="69" spans="1:23" ht="15.75" hidden="1" customHeight="1" x14ac:dyDescent="0.25">
      <c r="B69" s="151">
        <v>53</v>
      </c>
      <c r="C69" s="151">
        <v>41</v>
      </c>
      <c r="D69" s="203" t="s">
        <v>158</v>
      </c>
      <c r="E69" s="204"/>
      <c r="F69" s="205"/>
      <c r="G69" s="47"/>
      <c r="H69" s="93">
        <v>1</v>
      </c>
      <c r="I69" s="36">
        <f>L69+N69</f>
        <v>0</v>
      </c>
      <c r="J69" s="37">
        <f>M69+O69</f>
        <v>0</v>
      </c>
      <c r="K69" s="35">
        <v>0</v>
      </c>
      <c r="L69" s="36">
        <v>0</v>
      </c>
      <c r="M69" s="37">
        <v>0</v>
      </c>
      <c r="N69" s="36"/>
      <c r="O69" s="37"/>
      <c r="P69" s="38"/>
      <c r="Q69" s="37"/>
      <c r="R69" s="36">
        <v>1</v>
      </c>
      <c r="S69" s="37">
        <v>0</v>
      </c>
      <c r="T69" s="38">
        <f>I69+P69+R69</f>
        <v>1</v>
      </c>
      <c r="U69" s="86">
        <f>J69+Q69+S69</f>
        <v>0</v>
      </c>
      <c r="V69" s="90">
        <v>1</v>
      </c>
      <c r="W69" s="57"/>
    </row>
    <row r="70" spans="1:23" ht="15.75" hidden="1" customHeight="1" x14ac:dyDescent="0.25">
      <c r="B70" s="151">
        <v>54</v>
      </c>
      <c r="C70" s="151">
        <v>42</v>
      </c>
      <c r="D70" s="203" t="s">
        <v>161</v>
      </c>
      <c r="E70" s="204"/>
      <c r="F70" s="205"/>
      <c r="G70" s="44"/>
      <c r="H70" s="95">
        <v>1</v>
      </c>
      <c r="I70" s="45">
        <f>L70+N70</f>
        <v>0</v>
      </c>
      <c r="J70" s="37">
        <f>M70+O70</f>
        <v>0</v>
      </c>
      <c r="K70" s="35">
        <v>0</v>
      </c>
      <c r="L70" s="45">
        <v>0</v>
      </c>
      <c r="M70" s="37">
        <v>0</v>
      </c>
      <c r="N70" s="45"/>
      <c r="O70" s="37"/>
      <c r="P70" s="46"/>
      <c r="Q70" s="37"/>
      <c r="R70" s="45">
        <v>1</v>
      </c>
      <c r="S70" s="37">
        <v>0</v>
      </c>
      <c r="T70" s="38">
        <f>I70+P70+R70</f>
        <v>1</v>
      </c>
      <c r="U70" s="86">
        <f>J70+Q70+S70</f>
        <v>0</v>
      </c>
      <c r="V70" s="90">
        <f>U70/T70</f>
        <v>0</v>
      </c>
      <c r="W70" s="57"/>
    </row>
    <row r="71" spans="1:23" ht="15.75" hidden="1" customHeight="1" x14ac:dyDescent="0.25">
      <c r="B71" s="151">
        <v>55</v>
      </c>
      <c r="C71" s="151">
        <v>43</v>
      </c>
      <c r="D71" s="203" t="s">
        <v>122</v>
      </c>
      <c r="E71" s="204"/>
      <c r="F71" s="205"/>
      <c r="G71" s="44">
        <v>1995</v>
      </c>
      <c r="H71" s="95">
        <v>1</v>
      </c>
      <c r="I71" s="45">
        <f>L71+N71</f>
        <v>1</v>
      </c>
      <c r="J71" s="37">
        <f>M71+O71</f>
        <v>0</v>
      </c>
      <c r="K71" s="35">
        <f>J71/I71</f>
        <v>0</v>
      </c>
      <c r="L71" s="45">
        <v>1</v>
      </c>
      <c r="M71" s="37">
        <v>0</v>
      </c>
      <c r="N71" s="45"/>
      <c r="O71" s="37"/>
      <c r="P71" s="46"/>
      <c r="Q71" s="37"/>
      <c r="R71" s="45"/>
      <c r="S71" s="37"/>
      <c r="T71" s="38">
        <f>I71+P71+R71</f>
        <v>1</v>
      </c>
      <c r="U71" s="86">
        <f>J71+Q71+S71</f>
        <v>0</v>
      </c>
      <c r="V71" s="90">
        <f>U71/T71</f>
        <v>0</v>
      </c>
      <c r="W71" s="57"/>
    </row>
    <row r="72" spans="1:23" ht="15.75" hidden="1" customHeight="1" x14ac:dyDescent="0.25">
      <c r="A72" s="19"/>
      <c r="B72" s="151">
        <v>56</v>
      </c>
      <c r="C72" s="151">
        <v>44</v>
      </c>
      <c r="D72" s="48" t="s">
        <v>164</v>
      </c>
      <c r="E72" s="49"/>
      <c r="F72" s="50"/>
      <c r="G72" s="44"/>
      <c r="H72" s="95">
        <v>1</v>
      </c>
      <c r="I72" s="45">
        <f>L72+N72</f>
        <v>0</v>
      </c>
      <c r="J72" s="37">
        <f>M72+O72</f>
        <v>0</v>
      </c>
      <c r="K72" s="35">
        <v>0</v>
      </c>
      <c r="L72" s="45">
        <v>0</v>
      </c>
      <c r="M72" s="37">
        <v>0</v>
      </c>
      <c r="N72" s="45"/>
      <c r="O72" s="37"/>
      <c r="P72" s="46"/>
      <c r="Q72" s="37"/>
      <c r="R72" s="45">
        <v>1</v>
      </c>
      <c r="S72" s="37">
        <v>0</v>
      </c>
      <c r="T72" s="38">
        <f>I72+P72+R72</f>
        <v>1</v>
      </c>
      <c r="U72" s="86">
        <f>J72+Q72+S72</f>
        <v>0</v>
      </c>
      <c r="V72" s="90">
        <f>U72/T72</f>
        <v>0</v>
      </c>
    </row>
    <row r="73" spans="1:23" ht="15.75" hidden="1" customHeight="1" x14ac:dyDescent="0.25">
      <c r="A73" s="19"/>
      <c r="B73" s="151">
        <v>57</v>
      </c>
      <c r="C73" s="151">
        <v>45</v>
      </c>
      <c r="D73" s="67" t="s">
        <v>154</v>
      </c>
      <c r="E73" s="69"/>
      <c r="F73" s="71"/>
      <c r="G73" s="44">
        <v>1994</v>
      </c>
      <c r="H73" s="95">
        <v>1</v>
      </c>
      <c r="I73" s="36">
        <f>L73+N73</f>
        <v>1</v>
      </c>
      <c r="J73" s="37">
        <f>M73+O73</f>
        <v>0</v>
      </c>
      <c r="K73" s="35">
        <f>J73/I73</f>
        <v>0</v>
      </c>
      <c r="L73" s="45">
        <v>1</v>
      </c>
      <c r="M73" s="37">
        <v>0</v>
      </c>
      <c r="N73" s="45"/>
      <c r="O73" s="37"/>
      <c r="P73" s="46"/>
      <c r="Q73" s="37"/>
      <c r="R73" s="45"/>
      <c r="S73" s="37"/>
      <c r="T73" s="46">
        <f>I73+P73+R73</f>
        <v>1</v>
      </c>
      <c r="U73" s="86">
        <f>J73+Q73+S73</f>
        <v>0</v>
      </c>
      <c r="V73" s="90">
        <f>U73/T73</f>
        <v>0</v>
      </c>
    </row>
    <row r="74" spans="1:23" ht="15.75" hidden="1" customHeight="1" x14ac:dyDescent="0.25">
      <c r="A74" s="19"/>
      <c r="B74" s="151">
        <v>58</v>
      </c>
      <c r="C74" s="151">
        <v>46</v>
      </c>
      <c r="D74" s="76" t="s">
        <v>35</v>
      </c>
      <c r="E74" s="77"/>
      <c r="F74" s="78"/>
      <c r="G74" s="47">
        <v>1997</v>
      </c>
      <c r="H74" s="93">
        <v>1</v>
      </c>
      <c r="I74" s="36">
        <f>L74+N74</f>
        <v>0</v>
      </c>
      <c r="J74" s="37">
        <f>M74+O74</f>
        <v>0</v>
      </c>
      <c r="K74" s="35">
        <v>0</v>
      </c>
      <c r="L74" s="36">
        <v>0</v>
      </c>
      <c r="M74" s="37">
        <v>0</v>
      </c>
      <c r="N74" s="36"/>
      <c r="O74" s="37"/>
      <c r="P74" s="38"/>
      <c r="Q74" s="37"/>
      <c r="R74" s="36"/>
      <c r="S74" s="37"/>
      <c r="T74" s="38">
        <f>I74+P74+R74</f>
        <v>0</v>
      </c>
      <c r="U74" s="86">
        <f>J74+Q74+S74</f>
        <v>0</v>
      </c>
      <c r="V74" s="90">
        <v>0</v>
      </c>
    </row>
    <row r="75" spans="1:23" ht="15.75" hidden="1" customHeight="1" x14ac:dyDescent="0.25">
      <c r="A75" s="19"/>
      <c r="B75" s="151"/>
      <c r="C75" s="27"/>
      <c r="D75" s="371" t="s">
        <v>39</v>
      </c>
      <c r="E75" s="372"/>
      <c r="F75" s="373"/>
      <c r="G75" s="39"/>
      <c r="H75" s="94"/>
      <c r="I75" s="41"/>
      <c r="J75" s="42"/>
      <c r="K75" s="40"/>
      <c r="L75" s="41"/>
      <c r="M75" s="42"/>
      <c r="N75" s="41"/>
      <c r="O75" s="42"/>
      <c r="P75" s="43"/>
      <c r="Q75" s="42"/>
      <c r="R75" s="41"/>
      <c r="S75" s="42"/>
      <c r="T75" s="43"/>
      <c r="U75" s="87"/>
      <c r="V75" s="89"/>
    </row>
    <row r="76" spans="1:23" ht="15" hidden="1" customHeight="1" x14ac:dyDescent="0.25">
      <c r="A76" s="19"/>
      <c r="B76" s="151">
        <v>59</v>
      </c>
      <c r="C76" s="27">
        <v>1</v>
      </c>
      <c r="D76" s="464" t="s">
        <v>42</v>
      </c>
      <c r="E76" s="465"/>
      <c r="F76" s="466"/>
      <c r="G76" s="467">
        <v>1980</v>
      </c>
      <c r="H76" s="446">
        <v>3</v>
      </c>
      <c r="I76" s="447">
        <f>L76+N76</f>
        <v>72</v>
      </c>
      <c r="J76" s="448">
        <f>M76+O76</f>
        <v>7</v>
      </c>
      <c r="K76" s="468">
        <f>J76/I76</f>
        <v>9.7222222222222224E-2</v>
      </c>
      <c r="L76" s="447">
        <v>66</v>
      </c>
      <c r="M76" s="448">
        <v>7</v>
      </c>
      <c r="N76" s="447">
        <v>6</v>
      </c>
      <c r="O76" s="448">
        <v>0</v>
      </c>
      <c r="P76" s="446">
        <v>1</v>
      </c>
      <c r="Q76" s="448">
        <v>0</v>
      </c>
      <c r="R76" s="447">
        <v>2</v>
      </c>
      <c r="S76" s="448"/>
      <c r="T76" s="469">
        <f>I76+P76+R76</f>
        <v>75</v>
      </c>
      <c r="U76" s="470">
        <f>J76+Q76+S76</f>
        <v>7</v>
      </c>
      <c r="V76" s="449">
        <f>U76/T76</f>
        <v>9.3333333333333338E-2</v>
      </c>
    </row>
    <row r="77" spans="1:23" ht="15" hidden="1" customHeight="1" x14ac:dyDescent="0.25">
      <c r="A77" s="19"/>
      <c r="B77" s="151">
        <v>60</v>
      </c>
      <c r="C77" s="27">
        <v>2</v>
      </c>
      <c r="D77" s="76" t="s">
        <v>45</v>
      </c>
      <c r="E77" s="77"/>
      <c r="F77" s="78"/>
      <c r="G77" s="44">
        <v>1987</v>
      </c>
      <c r="H77" s="95">
        <v>2</v>
      </c>
      <c r="I77" s="45">
        <f>L77+N77</f>
        <v>63</v>
      </c>
      <c r="J77" s="37">
        <f>M77+O77</f>
        <v>6</v>
      </c>
      <c r="K77" s="35">
        <f>J77/I77</f>
        <v>9.5238095238095233E-2</v>
      </c>
      <c r="L77" s="45">
        <v>63</v>
      </c>
      <c r="M77" s="37">
        <v>6</v>
      </c>
      <c r="N77" s="45"/>
      <c r="O77" s="37"/>
      <c r="P77" s="46"/>
      <c r="Q77" s="37"/>
      <c r="R77" s="45"/>
      <c r="S77" s="37"/>
      <c r="T77" s="38">
        <f>I77+P77+R77</f>
        <v>63</v>
      </c>
      <c r="U77" s="86">
        <f>J77+Q77+S77</f>
        <v>6</v>
      </c>
      <c r="V77" s="90">
        <f>U77/T77</f>
        <v>9.5238095238095233E-2</v>
      </c>
    </row>
    <row r="78" spans="1:23" ht="15" hidden="1" customHeight="1" x14ac:dyDescent="0.25">
      <c r="A78" s="19"/>
      <c r="B78" s="151">
        <v>61</v>
      </c>
      <c r="C78" s="27">
        <v>3</v>
      </c>
      <c r="D78" s="73" t="s">
        <v>105</v>
      </c>
      <c r="E78" s="74"/>
      <c r="F78" s="75"/>
      <c r="G78" s="44">
        <v>1981</v>
      </c>
      <c r="H78" s="95">
        <v>1</v>
      </c>
      <c r="I78" s="45">
        <f>L78+N78</f>
        <v>28</v>
      </c>
      <c r="J78" s="37">
        <f>M78+O78</f>
        <v>0</v>
      </c>
      <c r="K78" s="35">
        <f>J78/I78</f>
        <v>0</v>
      </c>
      <c r="L78" s="45">
        <v>25</v>
      </c>
      <c r="M78" s="37">
        <v>0</v>
      </c>
      <c r="N78" s="45">
        <v>3</v>
      </c>
      <c r="O78" s="37"/>
      <c r="P78" s="46"/>
      <c r="Q78" s="37"/>
      <c r="R78" s="45">
        <v>2</v>
      </c>
      <c r="S78" s="37"/>
      <c r="T78" s="38">
        <f>I78+P78+R78</f>
        <v>30</v>
      </c>
      <c r="U78" s="86">
        <f>J78+Q78+S78</f>
        <v>0</v>
      </c>
      <c r="V78" s="90">
        <f>U78/T78</f>
        <v>0</v>
      </c>
    </row>
    <row r="79" spans="1:23" ht="15" hidden="1" customHeight="1" x14ac:dyDescent="0.25">
      <c r="A79" s="19"/>
      <c r="B79" s="151">
        <v>62</v>
      </c>
      <c r="C79" s="27">
        <v>4</v>
      </c>
      <c r="D79" s="67" t="s">
        <v>124</v>
      </c>
      <c r="E79" s="69"/>
      <c r="F79" s="71"/>
      <c r="G79" s="44">
        <v>1985</v>
      </c>
      <c r="H79" s="95">
        <v>1</v>
      </c>
      <c r="I79" s="45">
        <f>L79+N79</f>
        <v>27</v>
      </c>
      <c r="J79" s="37">
        <f>M79+O79</f>
        <v>2</v>
      </c>
      <c r="K79" s="35">
        <f>J79/I79</f>
        <v>7.407407407407407E-2</v>
      </c>
      <c r="L79" s="36">
        <v>27</v>
      </c>
      <c r="M79" s="37">
        <v>2</v>
      </c>
      <c r="N79" s="36"/>
      <c r="O79" s="37"/>
      <c r="P79" s="38"/>
      <c r="Q79" s="37"/>
      <c r="R79" s="36"/>
      <c r="S79" s="37"/>
      <c r="T79" s="38">
        <f>I79+P79+R79</f>
        <v>27</v>
      </c>
      <c r="U79" s="86">
        <f>J79+Q79+S79</f>
        <v>2</v>
      </c>
      <c r="V79" s="90">
        <f>U79/T79</f>
        <v>7.407407407407407E-2</v>
      </c>
    </row>
    <row r="80" spans="1:23" ht="15" hidden="1" customHeight="1" x14ac:dyDescent="0.25">
      <c r="A80" s="19"/>
      <c r="B80" s="151">
        <v>63</v>
      </c>
      <c r="C80" s="27">
        <v>5</v>
      </c>
      <c r="D80" s="76" t="s">
        <v>108</v>
      </c>
      <c r="E80" s="77"/>
      <c r="F80" s="78"/>
      <c r="G80" s="44">
        <v>1993</v>
      </c>
      <c r="H80" s="95">
        <v>1</v>
      </c>
      <c r="I80" s="45">
        <f>L80+N80</f>
        <v>26</v>
      </c>
      <c r="J80" s="37">
        <f>M80+O80</f>
        <v>0</v>
      </c>
      <c r="K80" s="35">
        <f>J80/I80</f>
        <v>0</v>
      </c>
      <c r="L80" s="45">
        <v>23</v>
      </c>
      <c r="M80" s="37">
        <v>0</v>
      </c>
      <c r="N80" s="45">
        <v>3</v>
      </c>
      <c r="O80" s="37">
        <v>0</v>
      </c>
      <c r="P80" s="46"/>
      <c r="Q80" s="37"/>
      <c r="R80" s="45"/>
      <c r="S80" s="37"/>
      <c r="T80" s="38">
        <f>I80+P80+R80</f>
        <v>26</v>
      </c>
      <c r="U80" s="86">
        <f>J80+Q80+S80</f>
        <v>0</v>
      </c>
      <c r="V80" s="90">
        <f>U80/T80</f>
        <v>0</v>
      </c>
    </row>
    <row r="81" spans="1:23" ht="15" hidden="1" customHeight="1" x14ac:dyDescent="0.25">
      <c r="A81" s="19"/>
      <c r="B81" s="151">
        <v>64</v>
      </c>
      <c r="C81" s="27">
        <v>6</v>
      </c>
      <c r="D81" s="203" t="s">
        <v>41</v>
      </c>
      <c r="E81" s="204"/>
      <c r="F81" s="205"/>
      <c r="G81" s="44">
        <v>1993</v>
      </c>
      <c r="H81" s="95">
        <v>1</v>
      </c>
      <c r="I81" s="45">
        <f>L81+N81</f>
        <v>22</v>
      </c>
      <c r="J81" s="37">
        <f>M81+O81</f>
        <v>0</v>
      </c>
      <c r="K81" s="35">
        <f>J81/I81</f>
        <v>0</v>
      </c>
      <c r="L81" s="45">
        <v>22</v>
      </c>
      <c r="M81" s="37">
        <v>0</v>
      </c>
      <c r="N81" s="45"/>
      <c r="O81" s="37"/>
      <c r="P81" s="46"/>
      <c r="Q81" s="37"/>
      <c r="R81" s="45">
        <v>2</v>
      </c>
      <c r="S81" s="37">
        <v>1</v>
      </c>
      <c r="T81" s="38">
        <f>I81+P81+R81</f>
        <v>24</v>
      </c>
      <c r="U81" s="86">
        <f>J81+Q81+S81</f>
        <v>1</v>
      </c>
      <c r="V81" s="90">
        <f>U81/T81</f>
        <v>4.1666666666666664E-2</v>
      </c>
    </row>
    <row r="82" spans="1:23" ht="15" hidden="1" customHeight="1" x14ac:dyDescent="0.25">
      <c r="A82" s="19"/>
      <c r="B82" s="151">
        <v>65</v>
      </c>
      <c r="C82" s="27">
        <v>7</v>
      </c>
      <c r="D82" s="203" t="s">
        <v>61</v>
      </c>
      <c r="E82" s="204"/>
      <c r="F82" s="205"/>
      <c r="G82" s="44">
        <v>1995</v>
      </c>
      <c r="H82" s="95">
        <v>4</v>
      </c>
      <c r="I82" s="36">
        <f>L82+N82</f>
        <v>19</v>
      </c>
      <c r="J82" s="37">
        <f>M82+O82</f>
        <v>1</v>
      </c>
      <c r="K82" s="35">
        <f>J82/I82</f>
        <v>5.2631578947368418E-2</v>
      </c>
      <c r="L82" s="36">
        <v>19</v>
      </c>
      <c r="M82" s="37">
        <v>1</v>
      </c>
      <c r="N82" s="36"/>
      <c r="O82" s="37"/>
      <c r="P82" s="38">
        <v>1</v>
      </c>
      <c r="Q82" s="37">
        <v>0</v>
      </c>
      <c r="R82" s="36">
        <v>4</v>
      </c>
      <c r="S82" s="37">
        <v>0</v>
      </c>
      <c r="T82" s="38">
        <f>I82+P82+R82</f>
        <v>24</v>
      </c>
      <c r="U82" s="86">
        <f>J82+Q82+S82</f>
        <v>1</v>
      </c>
      <c r="V82" s="90">
        <f>U82/T82</f>
        <v>4.1666666666666664E-2</v>
      </c>
    </row>
    <row r="83" spans="1:23" ht="15.75" hidden="1" customHeight="1" x14ac:dyDescent="0.25">
      <c r="A83" s="19"/>
      <c r="B83" s="151">
        <v>66</v>
      </c>
      <c r="C83" s="27">
        <v>8</v>
      </c>
      <c r="D83" s="68" t="s">
        <v>125</v>
      </c>
      <c r="E83" s="70"/>
      <c r="F83" s="70"/>
      <c r="G83" s="61">
        <v>1976</v>
      </c>
      <c r="H83" s="95">
        <v>1</v>
      </c>
      <c r="I83" s="45">
        <f>L83+N83</f>
        <v>23</v>
      </c>
      <c r="J83" s="37">
        <f>M83+O83</f>
        <v>1</v>
      </c>
      <c r="K83" s="53">
        <f>J83/I83</f>
        <v>4.3478260869565216E-2</v>
      </c>
      <c r="L83" s="59">
        <v>23</v>
      </c>
      <c r="M83" s="55">
        <v>1</v>
      </c>
      <c r="N83" s="59"/>
      <c r="O83" s="55"/>
      <c r="P83" s="60"/>
      <c r="Q83" s="55"/>
      <c r="R83" s="59"/>
      <c r="S83" s="55"/>
      <c r="T83" s="56">
        <f>I83+P83+R83</f>
        <v>23</v>
      </c>
      <c r="U83" s="88">
        <f>J83+Q83+S83</f>
        <v>1</v>
      </c>
      <c r="V83" s="90">
        <f>U83/T83</f>
        <v>4.3478260869565216E-2</v>
      </c>
    </row>
    <row r="84" spans="1:23" ht="15.75" hidden="1" customHeight="1" x14ac:dyDescent="0.25">
      <c r="A84" s="19"/>
      <c r="B84" s="151">
        <v>67</v>
      </c>
      <c r="C84" s="27">
        <v>9</v>
      </c>
      <c r="D84" s="68" t="s">
        <v>111</v>
      </c>
      <c r="E84" s="70"/>
      <c r="F84" s="70"/>
      <c r="G84" s="61">
        <v>1981</v>
      </c>
      <c r="H84" s="95">
        <v>1</v>
      </c>
      <c r="I84" s="45">
        <f>L84+N84</f>
        <v>21</v>
      </c>
      <c r="J84" s="37">
        <f>M84+O84</f>
        <v>1</v>
      </c>
      <c r="K84" s="53">
        <f>J84/I84</f>
        <v>4.7619047619047616E-2</v>
      </c>
      <c r="L84" s="59">
        <v>20</v>
      </c>
      <c r="M84" s="55">
        <v>1</v>
      </c>
      <c r="N84" s="59">
        <v>1</v>
      </c>
      <c r="O84" s="55">
        <v>0</v>
      </c>
      <c r="P84" s="60"/>
      <c r="Q84" s="55"/>
      <c r="R84" s="59">
        <v>1</v>
      </c>
      <c r="S84" s="55">
        <v>0</v>
      </c>
      <c r="T84" s="56">
        <f>I84+P84+R84</f>
        <v>22</v>
      </c>
      <c r="U84" s="88">
        <f>J84+Q84+S84</f>
        <v>1</v>
      </c>
      <c r="V84" s="90">
        <f>U84/T84</f>
        <v>4.5454545454545456E-2</v>
      </c>
    </row>
    <row r="85" spans="1:23" ht="15.75" hidden="1" customHeight="1" x14ac:dyDescent="0.25">
      <c r="A85" s="19"/>
      <c r="B85" s="151">
        <v>68</v>
      </c>
      <c r="C85" s="27">
        <v>10</v>
      </c>
      <c r="D85" s="68" t="s">
        <v>112</v>
      </c>
      <c r="E85" s="70"/>
      <c r="F85" s="70"/>
      <c r="G85" s="61">
        <v>1987</v>
      </c>
      <c r="H85" s="95">
        <v>1</v>
      </c>
      <c r="I85" s="45">
        <f>L85+N85</f>
        <v>19</v>
      </c>
      <c r="J85" s="37">
        <f>M85+O85</f>
        <v>1</v>
      </c>
      <c r="K85" s="53">
        <f>J85/I85</f>
        <v>5.2631578947368418E-2</v>
      </c>
      <c r="L85" s="59">
        <v>17</v>
      </c>
      <c r="M85" s="55">
        <v>1</v>
      </c>
      <c r="N85" s="59">
        <v>2</v>
      </c>
      <c r="O85" s="55">
        <v>0</v>
      </c>
      <c r="P85" s="60"/>
      <c r="Q85" s="55"/>
      <c r="R85" s="59">
        <v>1</v>
      </c>
      <c r="S85" s="55"/>
      <c r="T85" s="56">
        <f>I85+P85+R85</f>
        <v>20</v>
      </c>
      <c r="U85" s="88">
        <f>J85+Q85+S85</f>
        <v>1</v>
      </c>
      <c r="V85" s="90">
        <f>U85/T85</f>
        <v>0.05</v>
      </c>
    </row>
    <row r="86" spans="1:23" ht="15.75" hidden="1" customHeight="1" x14ac:dyDescent="0.25">
      <c r="A86" s="19"/>
      <c r="B86" s="151">
        <v>69</v>
      </c>
      <c r="C86" s="27">
        <v>11</v>
      </c>
      <c r="D86" s="63" t="s">
        <v>86</v>
      </c>
      <c r="E86" s="64"/>
      <c r="F86" s="64"/>
      <c r="G86" s="61">
        <v>1990</v>
      </c>
      <c r="H86" s="95">
        <v>1</v>
      </c>
      <c r="I86" s="45">
        <f>L86+N86</f>
        <v>19</v>
      </c>
      <c r="J86" s="37">
        <f>M86+O86</f>
        <v>0</v>
      </c>
      <c r="K86" s="58">
        <v>0</v>
      </c>
      <c r="L86" s="54">
        <v>15</v>
      </c>
      <c r="M86" s="55">
        <v>0</v>
      </c>
      <c r="N86" s="54">
        <v>4</v>
      </c>
      <c r="O86" s="55">
        <v>0</v>
      </c>
      <c r="P86" s="56"/>
      <c r="Q86" s="55"/>
      <c r="R86" s="54"/>
      <c r="S86" s="55"/>
      <c r="T86" s="56">
        <f>I86+P86+R86</f>
        <v>19</v>
      </c>
      <c r="U86" s="88">
        <f>J86+Q86+S86</f>
        <v>0</v>
      </c>
      <c r="V86" s="90">
        <f>U86/T86</f>
        <v>0</v>
      </c>
    </row>
    <row r="87" spans="1:23" ht="15.75" hidden="1" customHeight="1" x14ac:dyDescent="0.25">
      <c r="A87" s="19"/>
      <c r="B87" s="151">
        <v>70</v>
      </c>
      <c r="C87" s="27">
        <v>12</v>
      </c>
      <c r="D87" s="65" t="s">
        <v>82</v>
      </c>
      <c r="E87" s="66"/>
      <c r="F87" s="66"/>
      <c r="G87" s="61">
        <v>1984</v>
      </c>
      <c r="H87" s="95">
        <v>1</v>
      </c>
      <c r="I87" s="45">
        <f>L87+N87</f>
        <v>18</v>
      </c>
      <c r="J87" s="37">
        <f>M87+O87</f>
        <v>1</v>
      </c>
      <c r="K87" s="53">
        <f>J87/I87</f>
        <v>5.5555555555555552E-2</v>
      </c>
      <c r="L87" s="54">
        <v>16</v>
      </c>
      <c r="M87" s="55">
        <v>1</v>
      </c>
      <c r="N87" s="54">
        <v>2</v>
      </c>
      <c r="O87" s="55">
        <v>0</v>
      </c>
      <c r="P87" s="56"/>
      <c r="Q87" s="55"/>
      <c r="R87" s="54"/>
      <c r="S87" s="55"/>
      <c r="T87" s="56">
        <f>I87+P87+R87</f>
        <v>18</v>
      </c>
      <c r="U87" s="88">
        <f>J87+Q87+S87</f>
        <v>1</v>
      </c>
      <c r="V87" s="90">
        <f>U87/T87</f>
        <v>5.5555555555555552E-2</v>
      </c>
    </row>
    <row r="88" spans="1:23" ht="15.75" hidden="1" customHeight="1" x14ac:dyDescent="0.25">
      <c r="B88" s="151">
        <v>71</v>
      </c>
      <c r="C88" s="27">
        <v>13</v>
      </c>
      <c r="D88" s="68" t="s">
        <v>129</v>
      </c>
      <c r="E88" s="70"/>
      <c r="F88" s="70"/>
      <c r="G88" s="61">
        <v>1993</v>
      </c>
      <c r="H88" s="95">
        <v>1</v>
      </c>
      <c r="I88" s="45">
        <f>L88+N88</f>
        <v>18</v>
      </c>
      <c r="J88" s="37">
        <f>M88+O88</f>
        <v>1</v>
      </c>
      <c r="K88" s="53">
        <v>0</v>
      </c>
      <c r="L88" s="59">
        <v>18</v>
      </c>
      <c r="M88" s="55">
        <v>1</v>
      </c>
      <c r="N88" s="59"/>
      <c r="O88" s="55"/>
      <c r="P88" s="60"/>
      <c r="Q88" s="55"/>
      <c r="R88" s="59"/>
      <c r="S88" s="55"/>
      <c r="T88" s="56">
        <f>I88+P88+R88</f>
        <v>18</v>
      </c>
      <c r="U88" s="88">
        <f>J88+Q88+S88</f>
        <v>1</v>
      </c>
      <c r="V88" s="90">
        <v>0</v>
      </c>
      <c r="W88" s="57"/>
    </row>
    <row r="89" spans="1:23" ht="15.75" hidden="1" customHeight="1" x14ac:dyDescent="0.25">
      <c r="B89" s="151">
        <v>72</v>
      </c>
      <c r="C89" s="27">
        <v>14</v>
      </c>
      <c r="D89" s="68" t="s">
        <v>46</v>
      </c>
      <c r="E89" s="70"/>
      <c r="F89" s="70"/>
      <c r="G89" s="61">
        <v>1990</v>
      </c>
      <c r="H89" s="95">
        <v>1</v>
      </c>
      <c r="I89" s="45">
        <f>L89+N89</f>
        <v>16</v>
      </c>
      <c r="J89" s="37">
        <f>M89+O89</f>
        <v>0</v>
      </c>
      <c r="K89" s="53">
        <f>J89/I89</f>
        <v>0</v>
      </c>
      <c r="L89" s="59">
        <v>15</v>
      </c>
      <c r="M89" s="55">
        <v>0</v>
      </c>
      <c r="N89" s="59">
        <v>1</v>
      </c>
      <c r="O89" s="55">
        <v>0</v>
      </c>
      <c r="P89" s="60"/>
      <c r="Q89" s="55"/>
      <c r="R89" s="59">
        <v>1</v>
      </c>
      <c r="S89" s="55"/>
      <c r="T89" s="56">
        <f>I89+P89+R89</f>
        <v>17</v>
      </c>
      <c r="U89" s="88">
        <f>J89+Q89+S89</f>
        <v>0</v>
      </c>
      <c r="V89" s="90">
        <f>U89/T89</f>
        <v>0</v>
      </c>
      <c r="W89" s="57"/>
    </row>
    <row r="90" spans="1:23" ht="15.75" hidden="1" customHeight="1" x14ac:dyDescent="0.25">
      <c r="B90" s="151">
        <v>73</v>
      </c>
      <c r="C90" s="27">
        <v>15</v>
      </c>
      <c r="D90" s="63" t="s">
        <v>115</v>
      </c>
      <c r="E90" s="64"/>
      <c r="F90" s="64"/>
      <c r="G90" s="61">
        <v>1994</v>
      </c>
      <c r="H90" s="95">
        <v>1</v>
      </c>
      <c r="I90" s="45">
        <f>L90+N90</f>
        <v>16</v>
      </c>
      <c r="J90" s="37">
        <f>M90+O90</f>
        <v>0</v>
      </c>
      <c r="K90" s="58">
        <v>0</v>
      </c>
      <c r="L90" s="54">
        <v>14</v>
      </c>
      <c r="M90" s="55">
        <v>0</v>
      </c>
      <c r="N90" s="54">
        <v>2</v>
      </c>
      <c r="O90" s="55">
        <v>0</v>
      </c>
      <c r="P90" s="56"/>
      <c r="Q90" s="55"/>
      <c r="R90" s="54">
        <v>1</v>
      </c>
      <c r="S90" s="55"/>
      <c r="T90" s="56">
        <f>I90+P90+R90</f>
        <v>17</v>
      </c>
      <c r="U90" s="88">
        <f>J90+Q90+S90</f>
        <v>0</v>
      </c>
      <c r="V90" s="90">
        <f>U90/T90</f>
        <v>0</v>
      </c>
      <c r="W90" s="57"/>
    </row>
    <row r="91" spans="1:23" ht="15.75" hidden="1" customHeight="1" x14ac:dyDescent="0.25">
      <c r="A91" s="19"/>
      <c r="B91" s="151">
        <v>74</v>
      </c>
      <c r="C91" s="27">
        <v>16</v>
      </c>
      <c r="D91" s="63" t="s">
        <v>84</v>
      </c>
      <c r="E91" s="64"/>
      <c r="F91" s="64"/>
      <c r="G91" s="61">
        <v>1989</v>
      </c>
      <c r="H91" s="95">
        <v>1</v>
      </c>
      <c r="I91" s="45">
        <f>L91+N91</f>
        <v>16</v>
      </c>
      <c r="J91" s="37">
        <f>M91+O91</f>
        <v>1</v>
      </c>
      <c r="K91" s="53">
        <f>J91/I91</f>
        <v>6.25E-2</v>
      </c>
      <c r="L91" s="54">
        <v>16</v>
      </c>
      <c r="M91" s="55">
        <v>1</v>
      </c>
      <c r="N91" s="54"/>
      <c r="O91" s="55"/>
      <c r="P91" s="56"/>
      <c r="Q91" s="55"/>
      <c r="R91" s="54"/>
      <c r="S91" s="55"/>
      <c r="T91" s="56">
        <f>I91+P91+R91</f>
        <v>16</v>
      </c>
      <c r="U91" s="88">
        <f>J91+Q91+S91</f>
        <v>1</v>
      </c>
      <c r="V91" s="90">
        <f>U91/T91</f>
        <v>6.25E-2</v>
      </c>
    </row>
    <row r="92" spans="1:23" ht="15.75" hidden="1" customHeight="1" x14ac:dyDescent="0.25">
      <c r="A92" s="19"/>
      <c r="B92" s="151">
        <v>75</v>
      </c>
      <c r="C92" s="27">
        <v>17</v>
      </c>
      <c r="D92" s="73" t="s">
        <v>131</v>
      </c>
      <c r="E92" s="74"/>
      <c r="F92" s="75"/>
      <c r="G92" s="44">
        <v>1993</v>
      </c>
      <c r="H92" s="95">
        <v>1</v>
      </c>
      <c r="I92" s="45">
        <f>L92+N92</f>
        <v>16</v>
      </c>
      <c r="J92" s="37">
        <f>M92+O92</f>
        <v>0</v>
      </c>
      <c r="K92" s="35">
        <f>J92/I92</f>
        <v>0</v>
      </c>
      <c r="L92" s="45">
        <v>16</v>
      </c>
      <c r="M92" s="37">
        <v>0</v>
      </c>
      <c r="N92" s="45"/>
      <c r="O92" s="37"/>
      <c r="P92" s="46"/>
      <c r="Q92" s="37"/>
      <c r="R92" s="45"/>
      <c r="S92" s="37"/>
      <c r="T92" s="38">
        <f>I92+P92+R92</f>
        <v>16</v>
      </c>
      <c r="U92" s="86">
        <f>J92+Q92+S92</f>
        <v>0</v>
      </c>
      <c r="V92" s="90">
        <f>U92/T92</f>
        <v>0</v>
      </c>
    </row>
    <row r="93" spans="1:23" ht="15.75" hidden="1" customHeight="1" x14ac:dyDescent="0.25">
      <c r="A93" s="19"/>
      <c r="B93" s="151">
        <v>76</v>
      </c>
      <c r="C93" s="27">
        <v>18</v>
      </c>
      <c r="D93" s="73" t="s">
        <v>47</v>
      </c>
      <c r="E93" s="74"/>
      <c r="F93" s="75"/>
      <c r="G93" s="44">
        <v>1996</v>
      </c>
      <c r="H93" s="95">
        <v>1</v>
      </c>
      <c r="I93" s="36">
        <f>L93+N93</f>
        <v>14</v>
      </c>
      <c r="J93" s="37">
        <f>M93+O93</f>
        <v>0</v>
      </c>
      <c r="K93" s="35">
        <f>J93/I93</f>
        <v>0</v>
      </c>
      <c r="L93" s="36">
        <v>14</v>
      </c>
      <c r="M93" s="37">
        <v>0</v>
      </c>
      <c r="N93" s="36"/>
      <c r="O93" s="37"/>
      <c r="P93" s="38"/>
      <c r="Q93" s="37"/>
      <c r="R93" s="36">
        <v>2</v>
      </c>
      <c r="S93" s="37"/>
      <c r="T93" s="38">
        <f>I93+P93+R93</f>
        <v>16</v>
      </c>
      <c r="U93" s="86">
        <f>J93+Q93+S93</f>
        <v>0</v>
      </c>
      <c r="V93" s="90">
        <f>U93/T93</f>
        <v>0</v>
      </c>
    </row>
    <row r="94" spans="1:23" ht="15.75" hidden="1" customHeight="1" x14ac:dyDescent="0.25">
      <c r="A94" s="19"/>
      <c r="B94" s="151">
        <v>77</v>
      </c>
      <c r="C94" s="27">
        <v>19</v>
      </c>
      <c r="D94" s="76" t="s">
        <v>132</v>
      </c>
      <c r="E94" s="77"/>
      <c r="F94" s="78"/>
      <c r="G94" s="44">
        <v>1991</v>
      </c>
      <c r="H94" s="95">
        <v>1</v>
      </c>
      <c r="I94" s="45">
        <f>L94+N94</f>
        <v>15</v>
      </c>
      <c r="J94" s="37">
        <f>M94+O94</f>
        <v>1</v>
      </c>
      <c r="K94" s="35">
        <f>J94/I94</f>
        <v>6.6666666666666666E-2</v>
      </c>
      <c r="L94" s="45">
        <v>15</v>
      </c>
      <c r="M94" s="37">
        <v>1</v>
      </c>
      <c r="N94" s="45"/>
      <c r="O94" s="37"/>
      <c r="P94" s="46"/>
      <c r="Q94" s="37"/>
      <c r="R94" s="45"/>
      <c r="S94" s="37"/>
      <c r="T94" s="38">
        <f>I94+P94+R94</f>
        <v>15</v>
      </c>
      <c r="U94" s="86">
        <f>J94+Q94+S94</f>
        <v>1</v>
      </c>
      <c r="V94" s="90">
        <f>U94/T94</f>
        <v>6.6666666666666666E-2</v>
      </c>
    </row>
    <row r="95" spans="1:23" ht="15.75" hidden="1" customHeight="1" x14ac:dyDescent="0.25">
      <c r="A95" s="19"/>
      <c r="B95" s="151">
        <v>78</v>
      </c>
      <c r="C95" s="27">
        <v>20</v>
      </c>
      <c r="D95" s="73" t="s">
        <v>43</v>
      </c>
      <c r="E95" s="74"/>
      <c r="F95" s="75"/>
      <c r="G95" s="44">
        <v>1996</v>
      </c>
      <c r="H95" s="95">
        <v>1</v>
      </c>
      <c r="I95" s="45">
        <f>L95+N95</f>
        <v>14</v>
      </c>
      <c r="J95" s="37">
        <f>M95+O95</f>
        <v>2</v>
      </c>
      <c r="K95" s="35">
        <f>J95/I95</f>
        <v>0.14285714285714285</v>
      </c>
      <c r="L95" s="45">
        <v>13</v>
      </c>
      <c r="M95" s="37">
        <v>2</v>
      </c>
      <c r="N95" s="45">
        <v>1</v>
      </c>
      <c r="O95" s="37">
        <v>0</v>
      </c>
      <c r="P95" s="46"/>
      <c r="Q95" s="37"/>
      <c r="R95" s="45"/>
      <c r="S95" s="37"/>
      <c r="T95" s="38">
        <f>I95+P95+R95</f>
        <v>14</v>
      </c>
      <c r="U95" s="86">
        <f>J95+Q95+S95</f>
        <v>2</v>
      </c>
      <c r="V95" s="90">
        <f>U95/T95</f>
        <v>0.14285714285714285</v>
      </c>
    </row>
    <row r="96" spans="1:23" ht="15.75" hidden="1" customHeight="1" x14ac:dyDescent="0.25">
      <c r="B96" s="151">
        <v>79</v>
      </c>
      <c r="C96" s="27">
        <v>21</v>
      </c>
      <c r="D96" s="203" t="s">
        <v>116</v>
      </c>
      <c r="E96" s="204"/>
      <c r="F96" s="205"/>
      <c r="G96" s="44">
        <v>1994</v>
      </c>
      <c r="H96" s="95">
        <v>1</v>
      </c>
      <c r="I96" s="45">
        <f>L96+N96</f>
        <v>13</v>
      </c>
      <c r="J96" s="37">
        <f>M96+O96</f>
        <v>0</v>
      </c>
      <c r="K96" s="35">
        <f>J96/I96</f>
        <v>0</v>
      </c>
      <c r="L96" s="45">
        <v>12</v>
      </c>
      <c r="M96" s="37">
        <v>0</v>
      </c>
      <c r="N96" s="45">
        <v>1</v>
      </c>
      <c r="O96" s="37">
        <v>0</v>
      </c>
      <c r="P96" s="46"/>
      <c r="Q96" s="37"/>
      <c r="R96" s="45">
        <v>1</v>
      </c>
      <c r="S96" s="37">
        <v>0</v>
      </c>
      <c r="T96" s="38">
        <f>I96+P96+R96</f>
        <v>14</v>
      </c>
      <c r="U96" s="86">
        <f>J96+Q96+S96</f>
        <v>0</v>
      </c>
      <c r="V96" s="90">
        <f>U96/T96</f>
        <v>0</v>
      </c>
      <c r="W96" s="57"/>
    </row>
    <row r="97" spans="1:23" ht="15.75" hidden="1" customHeight="1" x14ac:dyDescent="0.25">
      <c r="B97" s="151">
        <v>80</v>
      </c>
      <c r="C97" s="27">
        <v>22</v>
      </c>
      <c r="D97" s="203" t="s">
        <v>93</v>
      </c>
      <c r="E97" s="204"/>
      <c r="F97" s="205"/>
      <c r="G97" s="44">
        <v>1989</v>
      </c>
      <c r="H97" s="95">
        <v>1</v>
      </c>
      <c r="I97" s="45">
        <f>L97+N97</f>
        <v>11</v>
      </c>
      <c r="J97" s="37">
        <f>M97+O97</f>
        <v>0</v>
      </c>
      <c r="K97" s="35">
        <f>J97/I97</f>
        <v>0</v>
      </c>
      <c r="L97" s="45">
        <v>11</v>
      </c>
      <c r="M97" s="37">
        <v>0</v>
      </c>
      <c r="N97" s="45"/>
      <c r="O97" s="37"/>
      <c r="P97" s="46">
        <v>1</v>
      </c>
      <c r="Q97" s="37">
        <v>0</v>
      </c>
      <c r="R97" s="45">
        <v>1</v>
      </c>
      <c r="S97" s="37">
        <v>0</v>
      </c>
      <c r="T97" s="38">
        <f>I97+P97+R97</f>
        <v>13</v>
      </c>
      <c r="U97" s="86">
        <f>J97+Q97+S97</f>
        <v>0</v>
      </c>
      <c r="V97" s="90">
        <f>U97/T97</f>
        <v>0</v>
      </c>
      <c r="W97" s="57"/>
    </row>
    <row r="98" spans="1:23" ht="15.75" hidden="1" customHeight="1" x14ac:dyDescent="0.25">
      <c r="A98" s="19"/>
      <c r="B98" s="151">
        <v>81</v>
      </c>
      <c r="C98" s="27">
        <v>23</v>
      </c>
      <c r="D98" s="80" t="s">
        <v>85</v>
      </c>
      <c r="E98" s="81"/>
      <c r="F98" s="82"/>
      <c r="G98" s="44">
        <v>1996</v>
      </c>
      <c r="H98" s="95">
        <v>1</v>
      </c>
      <c r="I98" s="45">
        <f>L98+N98</f>
        <v>12</v>
      </c>
      <c r="J98" s="37">
        <f>M98+O98</f>
        <v>0</v>
      </c>
      <c r="K98" s="72">
        <v>0</v>
      </c>
      <c r="L98" s="36">
        <v>12</v>
      </c>
      <c r="M98" s="37">
        <v>0</v>
      </c>
      <c r="N98" s="36"/>
      <c r="O98" s="37"/>
      <c r="P98" s="38"/>
      <c r="Q98" s="37"/>
      <c r="R98" s="36">
        <v>1</v>
      </c>
      <c r="S98" s="37">
        <v>0</v>
      </c>
      <c r="T98" s="38">
        <f>I98+P98+R98</f>
        <v>13</v>
      </c>
      <c r="U98" s="86">
        <f>J98+Q98+S98</f>
        <v>0</v>
      </c>
      <c r="V98" s="90">
        <f>U98/T98</f>
        <v>0</v>
      </c>
    </row>
    <row r="99" spans="1:23" ht="15.75" hidden="1" customHeight="1" x14ac:dyDescent="0.25">
      <c r="A99" s="19"/>
      <c r="B99" s="151">
        <v>82</v>
      </c>
      <c r="C99" s="27">
        <v>24</v>
      </c>
      <c r="D99" s="67" t="s">
        <v>118</v>
      </c>
      <c r="E99" s="69"/>
      <c r="F99" s="71"/>
      <c r="G99" s="44">
        <v>1990</v>
      </c>
      <c r="H99" s="95">
        <v>1</v>
      </c>
      <c r="I99" s="45">
        <f>L99+N99</f>
        <v>11</v>
      </c>
      <c r="J99" s="37">
        <f>M99+O99</f>
        <v>1</v>
      </c>
      <c r="K99" s="35">
        <f>J99/I99</f>
        <v>9.0909090909090912E-2</v>
      </c>
      <c r="L99" s="36">
        <v>10</v>
      </c>
      <c r="M99" s="37">
        <v>1</v>
      </c>
      <c r="N99" s="36">
        <v>1</v>
      </c>
      <c r="O99" s="37">
        <v>0</v>
      </c>
      <c r="P99" s="38"/>
      <c r="Q99" s="37"/>
      <c r="R99" s="36"/>
      <c r="S99" s="37"/>
      <c r="T99" s="38">
        <f>I99+P99+R99</f>
        <v>11</v>
      </c>
      <c r="U99" s="86">
        <f>J99+Q99+S99</f>
        <v>1</v>
      </c>
      <c r="V99" s="90">
        <f>U99/T99</f>
        <v>9.0909090909090912E-2</v>
      </c>
    </row>
    <row r="100" spans="1:23" ht="15.75" hidden="1" customHeight="1" x14ac:dyDescent="0.25">
      <c r="A100" s="19"/>
      <c r="B100" s="151">
        <v>83</v>
      </c>
      <c r="C100" s="27">
        <v>25</v>
      </c>
      <c r="D100" s="73" t="s">
        <v>62</v>
      </c>
      <c r="E100" s="74"/>
      <c r="F100" s="75"/>
      <c r="G100" s="44">
        <v>1992</v>
      </c>
      <c r="H100" s="95">
        <v>1</v>
      </c>
      <c r="I100" s="36">
        <f>L100+N100</f>
        <v>9</v>
      </c>
      <c r="J100" s="37">
        <f>M100+O100</f>
        <v>0</v>
      </c>
      <c r="K100" s="35">
        <f>J100/I100</f>
        <v>0</v>
      </c>
      <c r="L100" s="36">
        <v>9</v>
      </c>
      <c r="M100" s="37">
        <v>0</v>
      </c>
      <c r="N100" s="36"/>
      <c r="O100" s="37"/>
      <c r="P100" s="38"/>
      <c r="Q100" s="37"/>
      <c r="R100" s="36">
        <v>2</v>
      </c>
      <c r="S100" s="37"/>
      <c r="T100" s="38">
        <f>I100+P100+R100</f>
        <v>11</v>
      </c>
      <c r="U100" s="86">
        <f>J100+Q100+S100</f>
        <v>0</v>
      </c>
      <c r="V100" s="90">
        <f>U100/T100</f>
        <v>0</v>
      </c>
    </row>
    <row r="101" spans="1:23" ht="15.75" hidden="1" customHeight="1" x14ac:dyDescent="0.25">
      <c r="A101" s="19"/>
      <c r="B101" s="151">
        <v>84</v>
      </c>
      <c r="C101" s="27">
        <v>26</v>
      </c>
      <c r="D101" s="76" t="s">
        <v>140</v>
      </c>
      <c r="E101" s="445"/>
      <c r="F101" s="78"/>
      <c r="G101" s="44">
        <v>1989</v>
      </c>
      <c r="H101" s="95">
        <v>1</v>
      </c>
      <c r="I101" s="45">
        <f>L101+N101</f>
        <v>7</v>
      </c>
      <c r="J101" s="37">
        <f>M101+O101</f>
        <v>0</v>
      </c>
      <c r="K101" s="35">
        <f>J101/I101</f>
        <v>0</v>
      </c>
      <c r="L101" s="45">
        <v>7</v>
      </c>
      <c r="M101" s="37">
        <v>0</v>
      </c>
      <c r="N101" s="45"/>
      <c r="O101" s="37"/>
      <c r="P101" s="46"/>
      <c r="Q101" s="37"/>
      <c r="R101" s="45"/>
      <c r="S101" s="37"/>
      <c r="T101" s="38">
        <f>I101+P101+R101</f>
        <v>7</v>
      </c>
      <c r="U101" s="86">
        <f>J101+Q101+S101</f>
        <v>0</v>
      </c>
      <c r="V101" s="90">
        <f>U101/T101</f>
        <v>0</v>
      </c>
    </row>
    <row r="102" spans="1:23" ht="15.75" hidden="1" customHeight="1" x14ac:dyDescent="0.25">
      <c r="A102" s="19"/>
      <c r="B102" s="151">
        <v>85</v>
      </c>
      <c r="C102" s="27">
        <v>27</v>
      </c>
      <c r="D102" s="76" t="s">
        <v>146</v>
      </c>
      <c r="E102" s="77"/>
      <c r="F102" s="78"/>
      <c r="G102" s="44">
        <v>1993</v>
      </c>
      <c r="H102" s="95">
        <v>1</v>
      </c>
      <c r="I102" s="45">
        <f>L102+N102</f>
        <v>3</v>
      </c>
      <c r="J102" s="37">
        <f>M102+O102</f>
        <v>0</v>
      </c>
      <c r="K102" s="35">
        <f>J102/I102</f>
        <v>0</v>
      </c>
      <c r="L102" s="45">
        <v>3</v>
      </c>
      <c r="M102" s="37">
        <v>0</v>
      </c>
      <c r="N102" s="45"/>
      <c r="O102" s="37"/>
      <c r="P102" s="46"/>
      <c r="Q102" s="37"/>
      <c r="R102" s="45"/>
      <c r="S102" s="37"/>
      <c r="T102" s="38">
        <f>I102+P102+R102</f>
        <v>3</v>
      </c>
      <c r="U102" s="86">
        <f>J102+Q102+S102</f>
        <v>0</v>
      </c>
      <c r="V102" s="90">
        <f>U102/T102</f>
        <v>0</v>
      </c>
    </row>
    <row r="103" spans="1:23" ht="15.75" hidden="1" customHeight="1" x14ac:dyDescent="0.25">
      <c r="A103" s="19"/>
      <c r="B103" s="151">
        <v>86</v>
      </c>
      <c r="C103" s="27">
        <v>28</v>
      </c>
      <c r="D103" s="203" t="s">
        <v>147</v>
      </c>
      <c r="E103" s="204"/>
      <c r="F103" s="205"/>
      <c r="G103" s="44">
        <v>1988</v>
      </c>
      <c r="H103" s="95">
        <v>1</v>
      </c>
      <c r="I103" s="45">
        <f>L103+N103</f>
        <v>3</v>
      </c>
      <c r="J103" s="37">
        <f>M103+O103</f>
        <v>0</v>
      </c>
      <c r="K103" s="35">
        <f>J103/I103</f>
        <v>0</v>
      </c>
      <c r="L103" s="45">
        <v>3</v>
      </c>
      <c r="M103" s="37">
        <v>0</v>
      </c>
      <c r="N103" s="45"/>
      <c r="O103" s="37"/>
      <c r="P103" s="46"/>
      <c r="Q103" s="37"/>
      <c r="R103" s="45"/>
      <c r="S103" s="37"/>
      <c r="T103" s="38">
        <f>I103+P103+R103</f>
        <v>3</v>
      </c>
      <c r="U103" s="86">
        <f>J103+Q103+S103</f>
        <v>0</v>
      </c>
      <c r="V103" s="90">
        <f>U103/T103</f>
        <v>0</v>
      </c>
    </row>
    <row r="104" spans="1:23" ht="15.75" hidden="1" customHeight="1" x14ac:dyDescent="0.25">
      <c r="A104" s="19"/>
      <c r="B104" s="151">
        <v>87</v>
      </c>
      <c r="C104" s="27">
        <v>29</v>
      </c>
      <c r="D104" s="67" t="s">
        <v>94</v>
      </c>
      <c r="E104" s="69"/>
      <c r="F104" s="71"/>
      <c r="G104" s="44">
        <v>1995</v>
      </c>
      <c r="H104" s="95">
        <v>1</v>
      </c>
      <c r="I104" s="45">
        <v>0</v>
      </c>
      <c r="J104" s="37">
        <v>0</v>
      </c>
      <c r="K104" s="72">
        <v>0</v>
      </c>
      <c r="L104" s="36">
        <v>0</v>
      </c>
      <c r="M104" s="37">
        <v>0</v>
      </c>
      <c r="N104" s="36"/>
      <c r="O104" s="37"/>
      <c r="P104" s="38">
        <v>1</v>
      </c>
      <c r="Q104" s="37">
        <v>0</v>
      </c>
      <c r="R104" s="36">
        <v>1</v>
      </c>
      <c r="S104" s="37">
        <v>0</v>
      </c>
      <c r="T104" s="38">
        <f>I104+P104+R104</f>
        <v>2</v>
      </c>
      <c r="U104" s="86">
        <f>J104+Q104+S104</f>
        <v>0</v>
      </c>
      <c r="V104" s="90">
        <f>U104/T104</f>
        <v>0</v>
      </c>
    </row>
    <row r="105" spans="1:23" ht="15.75" hidden="1" customHeight="1" x14ac:dyDescent="0.25">
      <c r="B105" s="151">
        <v>88</v>
      </c>
      <c r="C105" s="27">
        <v>30</v>
      </c>
      <c r="D105" s="203" t="s">
        <v>40</v>
      </c>
      <c r="E105" s="204"/>
      <c r="F105" s="205"/>
      <c r="G105" s="44">
        <v>1997</v>
      </c>
      <c r="H105" s="95">
        <v>1</v>
      </c>
      <c r="I105" s="45">
        <f>L105+N105</f>
        <v>1</v>
      </c>
      <c r="J105" s="37">
        <f>M105+O105</f>
        <v>0</v>
      </c>
      <c r="K105" s="35">
        <f>J105/I105</f>
        <v>0</v>
      </c>
      <c r="L105" s="45">
        <v>1</v>
      </c>
      <c r="M105" s="37">
        <v>0</v>
      </c>
      <c r="N105" s="45"/>
      <c r="O105" s="37"/>
      <c r="P105" s="46"/>
      <c r="Q105" s="37"/>
      <c r="R105" s="45"/>
      <c r="S105" s="37"/>
      <c r="T105" s="38">
        <f>I105+P105+R105</f>
        <v>1</v>
      </c>
      <c r="U105" s="86">
        <f>J105+Q105+S105</f>
        <v>0</v>
      </c>
      <c r="V105" s="90">
        <f>U105/T105</f>
        <v>0</v>
      </c>
      <c r="W105" s="33"/>
    </row>
    <row r="106" spans="1:23" ht="15.75" hidden="1" customHeight="1" x14ac:dyDescent="0.25">
      <c r="B106" s="151">
        <v>89</v>
      </c>
      <c r="C106" s="27">
        <v>31</v>
      </c>
      <c r="D106" s="67" t="s">
        <v>95</v>
      </c>
      <c r="E106" s="69"/>
      <c r="F106" s="71"/>
      <c r="G106" s="44">
        <v>1995</v>
      </c>
      <c r="H106" s="95">
        <v>1</v>
      </c>
      <c r="I106" s="45">
        <v>0</v>
      </c>
      <c r="J106" s="37">
        <v>0</v>
      </c>
      <c r="K106" s="35">
        <v>0</v>
      </c>
      <c r="L106" s="36">
        <v>0</v>
      </c>
      <c r="M106" s="37">
        <v>0</v>
      </c>
      <c r="N106" s="36"/>
      <c r="O106" s="37"/>
      <c r="P106" s="38">
        <v>1</v>
      </c>
      <c r="Q106" s="37">
        <v>0</v>
      </c>
      <c r="R106" s="36"/>
      <c r="S106" s="37"/>
      <c r="T106" s="38">
        <f>I106+P106+R106</f>
        <v>1</v>
      </c>
      <c r="U106" s="86">
        <f>J106+Q106+S106</f>
        <v>0</v>
      </c>
      <c r="V106" s="90">
        <f>U106/T106</f>
        <v>0</v>
      </c>
      <c r="W106" s="57"/>
    </row>
    <row r="107" spans="1:23" ht="15.75" hidden="1" customHeight="1" x14ac:dyDescent="0.25">
      <c r="B107" s="151">
        <v>90</v>
      </c>
      <c r="C107" s="27">
        <v>32</v>
      </c>
      <c r="D107" s="67" t="s">
        <v>83</v>
      </c>
      <c r="E107" s="69"/>
      <c r="F107" s="71"/>
      <c r="G107" s="44">
        <v>1997</v>
      </c>
      <c r="H107" s="95">
        <v>1</v>
      </c>
      <c r="I107" s="45">
        <f>L107+N107</f>
        <v>1</v>
      </c>
      <c r="J107" s="37">
        <f>M107+O107</f>
        <v>0</v>
      </c>
      <c r="K107" s="72">
        <v>0</v>
      </c>
      <c r="L107" s="36">
        <v>1</v>
      </c>
      <c r="M107" s="37">
        <v>0</v>
      </c>
      <c r="N107" s="36"/>
      <c r="O107" s="37"/>
      <c r="P107" s="38"/>
      <c r="Q107" s="37"/>
      <c r="R107" s="36"/>
      <c r="S107" s="37"/>
      <c r="T107" s="38">
        <f>I107+P107+R107</f>
        <v>1</v>
      </c>
      <c r="U107" s="86">
        <f>J107+Q107+S107</f>
        <v>0</v>
      </c>
      <c r="V107" s="90">
        <f>U107/T107</f>
        <v>0</v>
      </c>
      <c r="W107" s="57"/>
    </row>
    <row r="108" spans="1:23" ht="15.75" hidden="1" customHeight="1" x14ac:dyDescent="0.25">
      <c r="B108" s="151">
        <v>91</v>
      </c>
      <c r="C108" s="27">
        <v>33</v>
      </c>
      <c r="D108" s="203" t="s">
        <v>153</v>
      </c>
      <c r="E108" s="204"/>
      <c r="F108" s="205"/>
      <c r="G108" s="44">
        <v>1993</v>
      </c>
      <c r="H108" s="95">
        <v>1</v>
      </c>
      <c r="I108" s="45">
        <f>L108+N108</f>
        <v>1</v>
      </c>
      <c r="J108" s="37">
        <f>M108+O108</f>
        <v>0</v>
      </c>
      <c r="K108" s="35"/>
      <c r="L108" s="45">
        <v>1</v>
      </c>
      <c r="M108" s="37">
        <v>0</v>
      </c>
      <c r="N108" s="45"/>
      <c r="O108" s="37"/>
      <c r="P108" s="46"/>
      <c r="Q108" s="37"/>
      <c r="R108" s="45"/>
      <c r="S108" s="37"/>
      <c r="T108" s="38">
        <f>I108+P108+R108</f>
        <v>1</v>
      </c>
      <c r="U108" s="86">
        <f>J108+Q108+S108</f>
        <v>0</v>
      </c>
      <c r="V108" s="90">
        <f>U108/T108</f>
        <v>0</v>
      </c>
      <c r="W108" s="57"/>
    </row>
    <row r="109" spans="1:23" ht="15.75" hidden="1" customHeight="1" x14ac:dyDescent="0.25">
      <c r="B109" s="151">
        <v>92</v>
      </c>
      <c r="C109" s="27">
        <v>34</v>
      </c>
      <c r="D109" s="203" t="s">
        <v>157</v>
      </c>
      <c r="E109" s="204"/>
      <c r="F109" s="205"/>
      <c r="G109" s="44"/>
      <c r="H109" s="95">
        <v>1</v>
      </c>
      <c r="I109" s="45"/>
      <c r="J109" s="37"/>
      <c r="K109" s="35">
        <v>0</v>
      </c>
      <c r="L109" s="45">
        <v>0</v>
      </c>
      <c r="M109" s="37">
        <v>0</v>
      </c>
      <c r="N109" s="45"/>
      <c r="O109" s="37"/>
      <c r="P109" s="46"/>
      <c r="Q109" s="37"/>
      <c r="R109" s="45">
        <v>1</v>
      </c>
      <c r="S109" s="37">
        <v>0</v>
      </c>
      <c r="T109" s="38">
        <f>I109+P109+R109</f>
        <v>1</v>
      </c>
      <c r="U109" s="86">
        <f>J109+Q109+S109</f>
        <v>0</v>
      </c>
      <c r="V109" s="90">
        <f>U109/T109</f>
        <v>0</v>
      </c>
      <c r="W109" s="57"/>
    </row>
    <row r="110" spans="1:23" ht="15.75" hidden="1" customHeight="1" x14ac:dyDescent="0.25">
      <c r="B110" s="151">
        <v>93</v>
      </c>
      <c r="C110" s="27">
        <v>35</v>
      </c>
      <c r="D110" s="80" t="s">
        <v>121</v>
      </c>
      <c r="E110" s="81"/>
      <c r="F110" s="82"/>
      <c r="G110" s="44">
        <v>1989</v>
      </c>
      <c r="H110" s="95">
        <v>1</v>
      </c>
      <c r="I110" s="45">
        <f>L110+N110</f>
        <v>1</v>
      </c>
      <c r="J110" s="37">
        <f>M110+O110</f>
        <v>0</v>
      </c>
      <c r="K110" s="72">
        <v>0</v>
      </c>
      <c r="L110" s="36">
        <v>1</v>
      </c>
      <c r="M110" s="37">
        <v>0</v>
      </c>
      <c r="N110" s="36"/>
      <c r="O110" s="37"/>
      <c r="P110" s="38"/>
      <c r="Q110" s="37"/>
      <c r="R110" s="36"/>
      <c r="S110" s="37"/>
      <c r="T110" s="38">
        <f>I110+P110+R110</f>
        <v>1</v>
      </c>
      <c r="U110" s="86">
        <f>J110+Q110+S110</f>
        <v>0</v>
      </c>
      <c r="V110" s="90">
        <f>U110/T110</f>
        <v>0</v>
      </c>
      <c r="W110" s="57"/>
    </row>
    <row r="111" spans="1:23" ht="15.75" hidden="1" customHeight="1" x14ac:dyDescent="0.25">
      <c r="B111" s="151">
        <v>94</v>
      </c>
      <c r="C111" s="27">
        <v>36</v>
      </c>
      <c r="D111" s="80" t="s">
        <v>159</v>
      </c>
      <c r="E111" s="81"/>
      <c r="F111" s="82"/>
      <c r="G111" s="44"/>
      <c r="H111" s="95">
        <v>1</v>
      </c>
      <c r="I111" s="45">
        <f>L111+N111</f>
        <v>0</v>
      </c>
      <c r="J111" s="37">
        <f>M111+O111</f>
        <v>0</v>
      </c>
      <c r="K111" s="72">
        <v>0</v>
      </c>
      <c r="L111" s="36">
        <v>0</v>
      </c>
      <c r="M111" s="37">
        <v>0</v>
      </c>
      <c r="N111" s="36"/>
      <c r="O111" s="37"/>
      <c r="P111" s="38"/>
      <c r="Q111" s="37"/>
      <c r="R111" s="36">
        <v>1</v>
      </c>
      <c r="S111" s="37">
        <v>0</v>
      </c>
      <c r="T111" s="38">
        <f>I111+P111+R111</f>
        <v>1</v>
      </c>
      <c r="U111" s="86">
        <f>J111+Q111+S111</f>
        <v>0</v>
      </c>
      <c r="V111" s="90">
        <f>U111/T111</f>
        <v>0</v>
      </c>
      <c r="W111" s="57"/>
    </row>
    <row r="112" spans="1:23" ht="15.75" hidden="1" customHeight="1" x14ac:dyDescent="0.25">
      <c r="B112" s="151">
        <v>95</v>
      </c>
      <c r="C112" s="27">
        <v>37</v>
      </c>
      <c r="D112" s="80" t="s">
        <v>162</v>
      </c>
      <c r="E112" s="81"/>
      <c r="F112" s="82"/>
      <c r="G112" s="44"/>
      <c r="H112" s="95">
        <v>1</v>
      </c>
      <c r="I112" s="45">
        <f>L112+N112</f>
        <v>0</v>
      </c>
      <c r="J112" s="37">
        <f>M112+O112</f>
        <v>0</v>
      </c>
      <c r="K112" s="72">
        <v>0</v>
      </c>
      <c r="L112" s="36">
        <v>0</v>
      </c>
      <c r="M112" s="37">
        <v>0</v>
      </c>
      <c r="N112" s="36"/>
      <c r="O112" s="37"/>
      <c r="P112" s="38"/>
      <c r="Q112" s="37"/>
      <c r="R112" s="36">
        <v>1</v>
      </c>
      <c r="S112" s="37"/>
      <c r="T112" s="38">
        <f>I112+P112+R112</f>
        <v>1</v>
      </c>
      <c r="U112" s="86">
        <f>J112+Q112+S112</f>
        <v>0</v>
      </c>
      <c r="V112" s="90">
        <f>U112/T112</f>
        <v>0</v>
      </c>
      <c r="W112" s="57"/>
    </row>
    <row r="113" spans="1:23" ht="15.75" hidden="1" customHeight="1" x14ac:dyDescent="0.25">
      <c r="B113" s="151">
        <v>96</v>
      </c>
      <c r="C113" s="27">
        <v>38</v>
      </c>
      <c r="D113" s="80" t="s">
        <v>163</v>
      </c>
      <c r="E113" s="81"/>
      <c r="F113" s="82"/>
      <c r="G113" s="44"/>
      <c r="H113" s="95">
        <v>1</v>
      </c>
      <c r="I113" s="45">
        <f>L113+N113</f>
        <v>0</v>
      </c>
      <c r="J113" s="37">
        <f>M113+O113</f>
        <v>0</v>
      </c>
      <c r="K113" s="72">
        <v>0</v>
      </c>
      <c r="L113" s="36">
        <v>0</v>
      </c>
      <c r="M113" s="37">
        <v>0</v>
      </c>
      <c r="N113" s="36"/>
      <c r="O113" s="37"/>
      <c r="P113" s="38"/>
      <c r="Q113" s="37"/>
      <c r="R113" s="36">
        <v>1</v>
      </c>
      <c r="S113" s="37"/>
      <c r="T113" s="38">
        <f>I113+P113+R113</f>
        <v>1</v>
      </c>
      <c r="U113" s="86">
        <f>J113+Q113+S113</f>
        <v>0</v>
      </c>
      <c r="V113" s="90">
        <f>U113/T113</f>
        <v>0</v>
      </c>
      <c r="W113" s="57"/>
    </row>
    <row r="114" spans="1:23" ht="15.75" hidden="1" customHeight="1" x14ac:dyDescent="0.25">
      <c r="A114" s="19"/>
      <c r="B114" s="151">
        <v>97</v>
      </c>
      <c r="C114" s="27">
        <v>39</v>
      </c>
      <c r="D114" s="73" t="s">
        <v>44</v>
      </c>
      <c r="E114" s="74"/>
      <c r="F114" s="75"/>
      <c r="G114" s="44">
        <v>1998</v>
      </c>
      <c r="H114" s="95">
        <v>1</v>
      </c>
      <c r="I114" s="45">
        <f>L114+N114</f>
        <v>0</v>
      </c>
      <c r="J114" s="37">
        <f>M114+O114</f>
        <v>0</v>
      </c>
      <c r="K114" s="35">
        <v>0</v>
      </c>
      <c r="L114" s="45">
        <v>0</v>
      </c>
      <c r="M114" s="37">
        <v>0</v>
      </c>
      <c r="N114" s="45"/>
      <c r="O114" s="37"/>
      <c r="P114" s="46"/>
      <c r="Q114" s="37"/>
      <c r="R114" s="45"/>
      <c r="S114" s="37"/>
      <c r="T114" s="38">
        <f>I114+P114+R114</f>
        <v>0</v>
      </c>
      <c r="U114" s="86">
        <f>J114+Q114+S114</f>
        <v>0</v>
      </c>
      <c r="V114" s="90">
        <v>0</v>
      </c>
    </row>
    <row r="115" spans="1:23" ht="15.75" hidden="1" customHeight="1" x14ac:dyDescent="0.25">
      <c r="A115" s="19"/>
      <c r="B115" s="151"/>
      <c r="C115" s="27"/>
      <c r="D115" s="371" t="s">
        <v>48</v>
      </c>
      <c r="E115" s="372"/>
      <c r="F115" s="373"/>
      <c r="G115" s="39"/>
      <c r="H115" s="94"/>
      <c r="I115" s="41"/>
      <c r="J115" s="42"/>
      <c r="K115" s="40"/>
      <c r="L115" s="41"/>
      <c r="M115" s="42"/>
      <c r="N115" s="41"/>
      <c r="O115" s="42"/>
      <c r="P115" s="43"/>
      <c r="Q115" s="42"/>
      <c r="R115" s="41"/>
      <c r="S115" s="42"/>
      <c r="T115" s="43"/>
      <c r="U115" s="87"/>
      <c r="V115" s="89"/>
    </row>
    <row r="116" spans="1:23" ht="15.75" hidden="1" customHeight="1" x14ac:dyDescent="0.25">
      <c r="A116" s="19"/>
      <c r="B116" s="151">
        <v>98</v>
      </c>
      <c r="C116" s="27">
        <v>1</v>
      </c>
      <c r="D116" s="434" t="s">
        <v>90</v>
      </c>
      <c r="E116" s="435"/>
      <c r="F116" s="436"/>
      <c r="G116" s="437">
        <v>1983</v>
      </c>
      <c r="H116" s="473">
        <v>3</v>
      </c>
      <c r="I116" s="438">
        <f>L116+N116</f>
        <v>84</v>
      </c>
      <c r="J116" s="439">
        <f>M116+O116</f>
        <v>13</v>
      </c>
      <c r="K116" s="440">
        <f>J116/I116</f>
        <v>0.15476190476190477</v>
      </c>
      <c r="L116" s="441">
        <v>78</v>
      </c>
      <c r="M116" s="439">
        <v>12</v>
      </c>
      <c r="N116" s="441">
        <v>6</v>
      </c>
      <c r="O116" s="439">
        <v>1</v>
      </c>
      <c r="P116" s="442">
        <v>1</v>
      </c>
      <c r="Q116" s="439">
        <v>0</v>
      </c>
      <c r="R116" s="441">
        <v>3</v>
      </c>
      <c r="S116" s="439">
        <v>0</v>
      </c>
      <c r="T116" s="442">
        <f>I116+P116+R116</f>
        <v>88</v>
      </c>
      <c r="U116" s="443">
        <f>J116+Q116+S116</f>
        <v>13</v>
      </c>
      <c r="V116" s="444">
        <f>U116/T116</f>
        <v>0.14772727272727273</v>
      </c>
    </row>
    <row r="117" spans="1:23" ht="15" hidden="1" customHeight="1" x14ac:dyDescent="0.25">
      <c r="A117" s="19"/>
      <c r="B117" s="151">
        <v>99</v>
      </c>
      <c r="C117" s="27">
        <v>2</v>
      </c>
      <c r="D117" s="474" t="s">
        <v>51</v>
      </c>
      <c r="E117" s="475"/>
      <c r="F117" s="476"/>
      <c r="G117" s="477">
        <v>1985</v>
      </c>
      <c r="H117" s="478">
        <v>2</v>
      </c>
      <c r="I117" s="45">
        <f>L117+N117</f>
        <v>72</v>
      </c>
      <c r="J117" s="37">
        <f>M117+O117</f>
        <v>50</v>
      </c>
      <c r="K117" s="35">
        <f>J117/I117</f>
        <v>0.69444444444444442</v>
      </c>
      <c r="L117" s="45">
        <v>67</v>
      </c>
      <c r="M117" s="37">
        <v>47</v>
      </c>
      <c r="N117" s="45">
        <v>5</v>
      </c>
      <c r="O117" s="37">
        <v>3</v>
      </c>
      <c r="P117" s="46">
        <v>1</v>
      </c>
      <c r="Q117" s="37">
        <v>1</v>
      </c>
      <c r="R117" s="45">
        <v>3</v>
      </c>
      <c r="S117" s="37">
        <v>2</v>
      </c>
      <c r="T117" s="38">
        <f>I117+P117+R117</f>
        <v>76</v>
      </c>
      <c r="U117" s="86">
        <f>J117+Q117+S117</f>
        <v>53</v>
      </c>
      <c r="V117" s="479">
        <f>U117/T117</f>
        <v>0.69736842105263153</v>
      </c>
    </row>
    <row r="118" spans="1:23" ht="15" hidden="1" customHeight="1" x14ac:dyDescent="0.25">
      <c r="A118" s="19"/>
      <c r="B118" s="151">
        <v>100</v>
      </c>
      <c r="C118" s="27">
        <v>3</v>
      </c>
      <c r="D118" s="480" t="s">
        <v>104</v>
      </c>
      <c r="E118" s="481"/>
      <c r="F118" s="482"/>
      <c r="G118" s="483">
        <v>1982</v>
      </c>
      <c r="H118" s="484">
        <v>2</v>
      </c>
      <c r="I118" s="485">
        <f>L118+N118</f>
        <v>48</v>
      </c>
      <c r="J118" s="486">
        <f>M118+O118</f>
        <v>36</v>
      </c>
      <c r="K118" s="487">
        <f>J118/I118</f>
        <v>0.75</v>
      </c>
      <c r="L118" s="488">
        <v>46</v>
      </c>
      <c r="M118" s="486">
        <v>35</v>
      </c>
      <c r="N118" s="488">
        <v>2</v>
      </c>
      <c r="O118" s="486">
        <v>1</v>
      </c>
      <c r="P118" s="489"/>
      <c r="Q118" s="486"/>
      <c r="R118" s="488"/>
      <c r="S118" s="486"/>
      <c r="T118" s="489">
        <f>I118+P118+R118</f>
        <v>48</v>
      </c>
      <c r="U118" s="490">
        <f>J118+Q118+S118</f>
        <v>36</v>
      </c>
      <c r="V118" s="491">
        <f>U118/T118</f>
        <v>0.75</v>
      </c>
    </row>
    <row r="119" spans="1:23" ht="15" hidden="1" customHeight="1" x14ac:dyDescent="0.25">
      <c r="A119" s="19"/>
      <c r="B119" s="151">
        <v>101</v>
      </c>
      <c r="C119" s="27">
        <v>4</v>
      </c>
      <c r="D119" s="76" t="s">
        <v>102</v>
      </c>
      <c r="E119" s="77"/>
      <c r="F119" s="78"/>
      <c r="G119" s="44">
        <v>1986</v>
      </c>
      <c r="H119" s="95">
        <v>1</v>
      </c>
      <c r="I119" s="45">
        <f>L119+N119</f>
        <v>34</v>
      </c>
      <c r="J119" s="37">
        <f>M119+O119</f>
        <v>13</v>
      </c>
      <c r="K119" s="35">
        <f>J119/I119</f>
        <v>0.38235294117647056</v>
      </c>
      <c r="L119" s="45">
        <v>31</v>
      </c>
      <c r="M119" s="37">
        <v>12</v>
      </c>
      <c r="N119" s="45">
        <v>3</v>
      </c>
      <c r="O119" s="37">
        <v>1</v>
      </c>
      <c r="P119" s="46"/>
      <c r="Q119" s="37"/>
      <c r="R119" s="45">
        <v>1</v>
      </c>
      <c r="S119" s="37">
        <v>0</v>
      </c>
      <c r="T119" s="38">
        <f>I119+P119+R119</f>
        <v>35</v>
      </c>
      <c r="U119" s="86">
        <f>J119+Q119+S119</f>
        <v>13</v>
      </c>
      <c r="V119" s="90">
        <f>U119/T119</f>
        <v>0.37142857142857144</v>
      </c>
    </row>
    <row r="120" spans="1:23" ht="15" hidden="1" customHeight="1" x14ac:dyDescent="0.25">
      <c r="A120" s="19"/>
      <c r="B120" s="151">
        <v>102</v>
      </c>
      <c r="C120" s="27">
        <v>5</v>
      </c>
      <c r="D120" s="67" t="s">
        <v>88</v>
      </c>
      <c r="E120" s="69"/>
      <c r="F120" s="71"/>
      <c r="G120" s="44">
        <v>1994</v>
      </c>
      <c r="H120" s="95">
        <v>1</v>
      </c>
      <c r="I120" s="45">
        <f>L120+N120</f>
        <v>31</v>
      </c>
      <c r="J120" s="37">
        <f>M120+O120</f>
        <v>8</v>
      </c>
      <c r="K120" s="35">
        <f>J120/I120</f>
        <v>0.25806451612903225</v>
      </c>
      <c r="L120" s="36">
        <v>31</v>
      </c>
      <c r="M120" s="37">
        <v>8</v>
      </c>
      <c r="N120" s="36"/>
      <c r="O120" s="37"/>
      <c r="P120" s="38">
        <v>1</v>
      </c>
      <c r="Q120" s="37">
        <v>0</v>
      </c>
      <c r="R120" s="36">
        <v>1</v>
      </c>
      <c r="S120" s="37">
        <v>0</v>
      </c>
      <c r="T120" s="38">
        <f>I120+P120+R120</f>
        <v>33</v>
      </c>
      <c r="U120" s="86">
        <f>J120+Q120+S120</f>
        <v>8</v>
      </c>
      <c r="V120" s="90">
        <f>U120/T120</f>
        <v>0.24242424242424243</v>
      </c>
    </row>
    <row r="121" spans="1:23" ht="15" hidden="1" customHeight="1" x14ac:dyDescent="0.25">
      <c r="A121" s="19"/>
      <c r="B121" s="151">
        <v>103</v>
      </c>
      <c r="C121" s="27">
        <v>6</v>
      </c>
      <c r="D121" s="76" t="s">
        <v>50</v>
      </c>
      <c r="E121" s="77"/>
      <c r="F121" s="78"/>
      <c r="G121" s="44">
        <v>1985</v>
      </c>
      <c r="H121" s="95">
        <v>2</v>
      </c>
      <c r="I121" s="45">
        <f>L121+N121</f>
        <v>28</v>
      </c>
      <c r="J121" s="37">
        <f>M121+O121</f>
        <v>2</v>
      </c>
      <c r="K121" s="35">
        <f>J121/I121</f>
        <v>7.1428571428571425E-2</v>
      </c>
      <c r="L121" s="45">
        <v>27</v>
      </c>
      <c r="M121" s="37">
        <v>2</v>
      </c>
      <c r="N121" s="45">
        <v>1</v>
      </c>
      <c r="O121" s="37">
        <v>0</v>
      </c>
      <c r="P121" s="46"/>
      <c r="Q121" s="37"/>
      <c r="R121" s="45">
        <v>3</v>
      </c>
      <c r="S121" s="37">
        <v>1</v>
      </c>
      <c r="T121" s="38">
        <f>I121+P121+R121</f>
        <v>31</v>
      </c>
      <c r="U121" s="86">
        <f>J121+Q121+S121</f>
        <v>3</v>
      </c>
      <c r="V121" s="90">
        <f>U121/T121</f>
        <v>9.6774193548387094E-2</v>
      </c>
    </row>
    <row r="122" spans="1:23" ht="15.75" hidden="1" customHeight="1" x14ac:dyDescent="0.25">
      <c r="A122" s="19"/>
      <c r="B122" s="151">
        <v>104</v>
      </c>
      <c r="C122" s="27">
        <v>7</v>
      </c>
      <c r="D122" s="73" t="s">
        <v>49</v>
      </c>
      <c r="E122" s="74"/>
      <c r="F122" s="75"/>
      <c r="G122" s="44">
        <v>1989</v>
      </c>
      <c r="H122" s="95">
        <v>1</v>
      </c>
      <c r="I122" s="45">
        <f>L122+N122</f>
        <v>25</v>
      </c>
      <c r="J122" s="37">
        <f>M122+O122</f>
        <v>5</v>
      </c>
      <c r="K122" s="35">
        <f>J122/I122</f>
        <v>0.2</v>
      </c>
      <c r="L122" s="45">
        <v>24</v>
      </c>
      <c r="M122" s="37">
        <v>5</v>
      </c>
      <c r="N122" s="45">
        <v>1</v>
      </c>
      <c r="O122" s="37">
        <v>0</v>
      </c>
      <c r="P122" s="46"/>
      <c r="Q122" s="37"/>
      <c r="R122" s="45">
        <v>1</v>
      </c>
      <c r="S122" s="37">
        <v>0</v>
      </c>
      <c r="T122" s="38">
        <f>I122+P122+R122</f>
        <v>26</v>
      </c>
      <c r="U122" s="86">
        <f>J122+Q122+S122</f>
        <v>5</v>
      </c>
      <c r="V122" s="90">
        <f>U122/T122</f>
        <v>0.19230769230769232</v>
      </c>
    </row>
    <row r="123" spans="1:23" ht="15.75" hidden="1" customHeight="1" x14ac:dyDescent="0.25">
      <c r="A123" s="19"/>
      <c r="B123" s="151">
        <v>105</v>
      </c>
      <c r="C123" s="27">
        <v>8</v>
      </c>
      <c r="D123" s="73" t="s">
        <v>107</v>
      </c>
      <c r="E123" s="74"/>
      <c r="F123" s="75"/>
      <c r="G123" s="44">
        <v>1978</v>
      </c>
      <c r="H123" s="95">
        <v>1</v>
      </c>
      <c r="I123" s="45">
        <f>L123+N123</f>
        <v>23</v>
      </c>
      <c r="J123" s="37">
        <f>M123+O123</f>
        <v>6</v>
      </c>
      <c r="K123" s="35">
        <f>J123/I123</f>
        <v>0.2608695652173913</v>
      </c>
      <c r="L123" s="36">
        <v>23</v>
      </c>
      <c r="M123" s="37">
        <v>6</v>
      </c>
      <c r="N123" s="36"/>
      <c r="O123" s="37"/>
      <c r="P123" s="38"/>
      <c r="Q123" s="37"/>
      <c r="R123" s="36">
        <v>2</v>
      </c>
      <c r="S123" s="37">
        <v>1</v>
      </c>
      <c r="T123" s="38">
        <f>I123+P123+R123</f>
        <v>25</v>
      </c>
      <c r="U123" s="86">
        <f>J123+Q123+S123</f>
        <v>7</v>
      </c>
      <c r="V123" s="90">
        <f>U123/T123</f>
        <v>0.28000000000000003</v>
      </c>
    </row>
    <row r="124" spans="1:23" ht="15.75" hidden="1" customHeight="1" x14ac:dyDescent="0.25">
      <c r="A124" s="19"/>
      <c r="B124" s="151">
        <v>106</v>
      </c>
      <c r="C124" s="27">
        <v>9</v>
      </c>
      <c r="D124" s="73" t="s">
        <v>54</v>
      </c>
      <c r="E124" s="74"/>
      <c r="F124" s="75"/>
      <c r="G124" s="47">
        <v>1986</v>
      </c>
      <c r="H124" s="93">
        <v>1</v>
      </c>
      <c r="I124" s="45">
        <f>L124+N124</f>
        <v>18</v>
      </c>
      <c r="J124" s="37">
        <f>M124+O124</f>
        <v>10</v>
      </c>
      <c r="K124" s="35">
        <f>J124/I124</f>
        <v>0.55555555555555558</v>
      </c>
      <c r="L124" s="36">
        <v>17</v>
      </c>
      <c r="M124" s="37">
        <v>9</v>
      </c>
      <c r="N124" s="36">
        <v>1</v>
      </c>
      <c r="O124" s="37">
        <v>1</v>
      </c>
      <c r="P124" s="38"/>
      <c r="Q124" s="37"/>
      <c r="R124" s="36"/>
      <c r="S124" s="37"/>
      <c r="T124" s="38">
        <f>I124+P124+R124</f>
        <v>18</v>
      </c>
      <c r="U124" s="86">
        <f>J124+Q124+S124</f>
        <v>10</v>
      </c>
      <c r="V124" s="90">
        <f>U124/T124</f>
        <v>0.55555555555555558</v>
      </c>
    </row>
    <row r="125" spans="1:23" ht="15.75" hidden="1" customHeight="1" x14ac:dyDescent="0.25">
      <c r="A125" s="19"/>
      <c r="B125" s="151">
        <v>107</v>
      </c>
      <c r="C125" s="27">
        <v>10</v>
      </c>
      <c r="D125" s="76" t="s">
        <v>98</v>
      </c>
      <c r="E125" s="77"/>
      <c r="F125" s="78"/>
      <c r="G125" s="44">
        <v>1995</v>
      </c>
      <c r="H125" s="95">
        <v>1</v>
      </c>
      <c r="I125" s="45">
        <f>L125+N125</f>
        <v>14</v>
      </c>
      <c r="J125" s="37">
        <f>M125+O125</f>
        <v>1</v>
      </c>
      <c r="K125" s="35">
        <v>0</v>
      </c>
      <c r="L125" s="36">
        <v>14</v>
      </c>
      <c r="M125" s="37">
        <v>1</v>
      </c>
      <c r="N125" s="36"/>
      <c r="O125" s="37"/>
      <c r="P125" s="38"/>
      <c r="Q125" s="37"/>
      <c r="R125" s="36">
        <v>2</v>
      </c>
      <c r="S125" s="37">
        <v>0</v>
      </c>
      <c r="T125" s="38">
        <f>I125+P125+R125</f>
        <v>16</v>
      </c>
      <c r="U125" s="86">
        <f>J125+Q125+S125</f>
        <v>1</v>
      </c>
      <c r="V125" s="90">
        <f>U125/T125</f>
        <v>6.25E-2</v>
      </c>
    </row>
    <row r="126" spans="1:23" ht="15.75" hidden="1" customHeight="1" x14ac:dyDescent="0.25">
      <c r="A126" s="19"/>
      <c r="B126" s="151">
        <v>108</v>
      </c>
      <c r="C126" s="27">
        <v>11</v>
      </c>
      <c r="D126" s="67" t="s">
        <v>87</v>
      </c>
      <c r="E126" s="69"/>
      <c r="F126" s="71"/>
      <c r="G126" s="44">
        <v>1984</v>
      </c>
      <c r="H126" s="95">
        <v>1</v>
      </c>
      <c r="I126" s="45">
        <f>L126+N126</f>
        <v>16</v>
      </c>
      <c r="J126" s="37">
        <f>M126+O126</f>
        <v>1</v>
      </c>
      <c r="K126" s="35">
        <f>J126/I126</f>
        <v>6.25E-2</v>
      </c>
      <c r="L126" s="45">
        <v>16</v>
      </c>
      <c r="M126" s="37">
        <v>1</v>
      </c>
      <c r="N126" s="45"/>
      <c r="O126" s="37"/>
      <c r="P126" s="46"/>
      <c r="Q126" s="37"/>
      <c r="R126" s="45"/>
      <c r="S126" s="37"/>
      <c r="T126" s="38">
        <f>I126+P126+R126</f>
        <v>16</v>
      </c>
      <c r="U126" s="86">
        <f>J126+Q126+S126</f>
        <v>1</v>
      </c>
      <c r="V126" s="90">
        <f>U126/T126</f>
        <v>6.25E-2</v>
      </c>
    </row>
    <row r="127" spans="1:23" ht="15.75" hidden="1" customHeight="1" x14ac:dyDescent="0.25">
      <c r="A127" s="19"/>
      <c r="B127" s="151">
        <v>109</v>
      </c>
      <c r="C127" s="27">
        <v>12</v>
      </c>
      <c r="D127" s="67" t="s">
        <v>89</v>
      </c>
      <c r="E127" s="69"/>
      <c r="F127" s="71"/>
      <c r="G127" s="47">
        <v>1978</v>
      </c>
      <c r="H127" s="93">
        <v>1</v>
      </c>
      <c r="I127" s="45">
        <f>L127+N127</f>
        <v>15</v>
      </c>
      <c r="J127" s="37">
        <f>M127+O127</f>
        <v>3</v>
      </c>
      <c r="K127" s="35">
        <f>J127/I127</f>
        <v>0.2</v>
      </c>
      <c r="L127" s="36">
        <v>15</v>
      </c>
      <c r="M127" s="37">
        <v>3</v>
      </c>
      <c r="N127" s="36"/>
      <c r="O127" s="37"/>
      <c r="P127" s="38"/>
      <c r="Q127" s="37"/>
      <c r="R127" s="36"/>
      <c r="S127" s="37"/>
      <c r="T127" s="38">
        <f>I127+P127+R127</f>
        <v>15</v>
      </c>
      <c r="U127" s="86">
        <f>J127+Q127+S127</f>
        <v>3</v>
      </c>
      <c r="V127" s="90">
        <f>U127/T127</f>
        <v>0.2</v>
      </c>
    </row>
    <row r="128" spans="1:23" ht="15.75" hidden="1" customHeight="1" x14ac:dyDescent="0.25">
      <c r="A128" s="19"/>
      <c r="B128" s="151">
        <v>110</v>
      </c>
      <c r="C128" s="27">
        <v>13</v>
      </c>
      <c r="D128" s="76" t="s">
        <v>67</v>
      </c>
      <c r="E128" s="77"/>
      <c r="F128" s="78"/>
      <c r="G128" s="44">
        <v>1991</v>
      </c>
      <c r="H128" s="95">
        <v>1</v>
      </c>
      <c r="I128" s="45">
        <f>L128+N128</f>
        <v>12</v>
      </c>
      <c r="J128" s="37">
        <f>M128+O128</f>
        <v>1</v>
      </c>
      <c r="K128" s="35">
        <f>J128/I128</f>
        <v>8.3333333333333329E-2</v>
      </c>
      <c r="L128" s="36">
        <v>12</v>
      </c>
      <c r="M128" s="37">
        <v>1</v>
      </c>
      <c r="N128" s="36"/>
      <c r="O128" s="37"/>
      <c r="P128" s="38"/>
      <c r="Q128" s="37"/>
      <c r="R128" s="36">
        <v>2</v>
      </c>
      <c r="S128" s="37">
        <v>1</v>
      </c>
      <c r="T128" s="38">
        <f>I128+P128+R128</f>
        <v>14</v>
      </c>
      <c r="U128" s="86">
        <f>J128+Q128+S128</f>
        <v>2</v>
      </c>
      <c r="V128" s="90">
        <f>U128/T128</f>
        <v>0.14285714285714285</v>
      </c>
    </row>
    <row r="129" spans="1:23" ht="15.75" hidden="1" customHeight="1" x14ac:dyDescent="0.25">
      <c r="A129" s="19"/>
      <c r="B129" s="151">
        <v>111</v>
      </c>
      <c r="C129" s="27">
        <v>14</v>
      </c>
      <c r="D129" s="73" t="s">
        <v>134</v>
      </c>
      <c r="E129" s="74"/>
      <c r="F129" s="75"/>
      <c r="G129" s="47">
        <v>1987</v>
      </c>
      <c r="H129" s="93">
        <v>1</v>
      </c>
      <c r="I129" s="45">
        <f>L129+N129</f>
        <v>13</v>
      </c>
      <c r="J129" s="37">
        <f>M129+O129</f>
        <v>4</v>
      </c>
      <c r="K129" s="35">
        <f>J129/I129</f>
        <v>0.30769230769230771</v>
      </c>
      <c r="L129" s="45">
        <v>13</v>
      </c>
      <c r="M129" s="37">
        <v>4</v>
      </c>
      <c r="N129" s="45"/>
      <c r="O129" s="37"/>
      <c r="P129" s="46"/>
      <c r="Q129" s="37"/>
      <c r="R129" s="45"/>
      <c r="S129" s="37"/>
      <c r="T129" s="38">
        <f>I129+P129+R129</f>
        <v>13</v>
      </c>
      <c r="U129" s="86">
        <f>J129+Q129+S129</f>
        <v>4</v>
      </c>
      <c r="V129" s="90">
        <f>U129/T129</f>
        <v>0.30769230769230771</v>
      </c>
    </row>
    <row r="130" spans="1:23" ht="15.75" hidden="1" customHeight="1" x14ac:dyDescent="0.25">
      <c r="A130" s="19"/>
      <c r="B130" s="151">
        <v>112</v>
      </c>
      <c r="C130" s="27">
        <v>15</v>
      </c>
      <c r="D130" s="76" t="s">
        <v>133</v>
      </c>
      <c r="E130" s="77"/>
      <c r="F130" s="78"/>
      <c r="G130" s="47">
        <v>1991</v>
      </c>
      <c r="H130" s="93">
        <v>1</v>
      </c>
      <c r="I130" s="45">
        <f>L130+N130</f>
        <v>13</v>
      </c>
      <c r="J130" s="37">
        <f>M130+O130</f>
        <v>3</v>
      </c>
      <c r="K130" s="35">
        <f>J130/I130</f>
        <v>0.23076923076923078</v>
      </c>
      <c r="L130" s="45">
        <v>13</v>
      </c>
      <c r="M130" s="37">
        <v>3</v>
      </c>
      <c r="N130" s="45"/>
      <c r="O130" s="37"/>
      <c r="P130" s="46"/>
      <c r="Q130" s="37"/>
      <c r="R130" s="45"/>
      <c r="S130" s="37"/>
      <c r="T130" s="38">
        <f>I130+P130+R130</f>
        <v>13</v>
      </c>
      <c r="U130" s="86">
        <f>J130+Q130+S130</f>
        <v>3</v>
      </c>
      <c r="V130" s="90">
        <f>U130/T130</f>
        <v>0.23076923076923078</v>
      </c>
    </row>
    <row r="131" spans="1:23" ht="15.75" hidden="1" customHeight="1" x14ac:dyDescent="0.25">
      <c r="A131" s="19"/>
      <c r="B131" s="151">
        <v>113</v>
      </c>
      <c r="C131" s="27">
        <v>16</v>
      </c>
      <c r="D131" s="76" t="s">
        <v>60</v>
      </c>
      <c r="E131" s="77"/>
      <c r="F131" s="78"/>
      <c r="G131" s="47">
        <v>1984</v>
      </c>
      <c r="H131" s="93">
        <v>1</v>
      </c>
      <c r="I131" s="45">
        <f>L131+N131</f>
        <v>11</v>
      </c>
      <c r="J131" s="37">
        <f>M131+O131</f>
        <v>2</v>
      </c>
      <c r="K131" s="35">
        <f>J131/I131</f>
        <v>0.18181818181818182</v>
      </c>
      <c r="L131" s="45">
        <v>11</v>
      </c>
      <c r="M131" s="37">
        <v>2</v>
      </c>
      <c r="N131" s="45"/>
      <c r="O131" s="37"/>
      <c r="P131" s="46"/>
      <c r="Q131" s="37"/>
      <c r="R131" s="45">
        <v>2</v>
      </c>
      <c r="S131" s="37">
        <v>0</v>
      </c>
      <c r="T131" s="38">
        <f>I131+P131+R131</f>
        <v>13</v>
      </c>
      <c r="U131" s="86">
        <f>J131+Q131+S131</f>
        <v>2</v>
      </c>
      <c r="V131" s="90">
        <f>U131/T131</f>
        <v>0.15384615384615385</v>
      </c>
    </row>
    <row r="132" spans="1:23" ht="15.75" hidden="1" customHeight="1" x14ac:dyDescent="0.25">
      <c r="B132" s="151">
        <v>114</v>
      </c>
      <c r="C132" s="27">
        <v>17</v>
      </c>
      <c r="D132" s="203" t="s">
        <v>55</v>
      </c>
      <c r="E132" s="204"/>
      <c r="F132" s="205"/>
      <c r="G132" s="44">
        <v>1995</v>
      </c>
      <c r="H132" s="95">
        <v>1</v>
      </c>
      <c r="I132" s="45">
        <f>L132+N132</f>
        <v>12</v>
      </c>
      <c r="J132" s="37">
        <f>M132+O132</f>
        <v>2</v>
      </c>
      <c r="K132" s="35">
        <f>J132/I132</f>
        <v>0.16666666666666666</v>
      </c>
      <c r="L132" s="36">
        <v>11</v>
      </c>
      <c r="M132" s="37">
        <v>2</v>
      </c>
      <c r="N132" s="36">
        <v>1</v>
      </c>
      <c r="O132" s="37">
        <v>0</v>
      </c>
      <c r="P132" s="38"/>
      <c r="Q132" s="37"/>
      <c r="R132" s="36">
        <v>1</v>
      </c>
      <c r="S132" s="37">
        <v>0</v>
      </c>
      <c r="T132" s="38">
        <f>I132+P132+R132</f>
        <v>13</v>
      </c>
      <c r="U132" s="86">
        <f>J132+Q132+S132</f>
        <v>2</v>
      </c>
      <c r="V132" s="90">
        <f>U132/T132</f>
        <v>0.15384615384615385</v>
      </c>
      <c r="W132" s="57"/>
    </row>
    <row r="133" spans="1:23" ht="15.75" hidden="1" customHeight="1" x14ac:dyDescent="0.25">
      <c r="B133" s="151">
        <v>115</v>
      </c>
      <c r="C133" s="27">
        <v>18</v>
      </c>
      <c r="D133" s="203" t="s">
        <v>96</v>
      </c>
      <c r="E133" s="204"/>
      <c r="F133" s="205"/>
      <c r="G133" s="44">
        <v>1996</v>
      </c>
      <c r="H133" s="95">
        <v>1</v>
      </c>
      <c r="I133" s="45">
        <f>L133+N133</f>
        <v>12</v>
      </c>
      <c r="J133" s="37">
        <f>M133+O133</f>
        <v>0</v>
      </c>
      <c r="K133" s="35">
        <f>J133/I133</f>
        <v>0</v>
      </c>
      <c r="L133" s="36">
        <v>12</v>
      </c>
      <c r="M133" s="37">
        <v>0</v>
      </c>
      <c r="N133" s="36"/>
      <c r="O133" s="37"/>
      <c r="P133" s="38"/>
      <c r="Q133" s="37"/>
      <c r="R133" s="36">
        <v>1</v>
      </c>
      <c r="S133" s="37">
        <v>0</v>
      </c>
      <c r="T133" s="38">
        <f>I133+P133+R133</f>
        <v>13</v>
      </c>
      <c r="U133" s="86">
        <f>J133+Q133+S133</f>
        <v>0</v>
      </c>
      <c r="V133" s="90">
        <f>U133/T133</f>
        <v>0</v>
      </c>
      <c r="W133" s="57"/>
    </row>
    <row r="134" spans="1:23" ht="15.75" hidden="1" customHeight="1" x14ac:dyDescent="0.25">
      <c r="B134" s="151">
        <v>116</v>
      </c>
      <c r="C134" s="27">
        <v>19</v>
      </c>
      <c r="D134" s="203" t="s">
        <v>63</v>
      </c>
      <c r="E134" s="204"/>
      <c r="F134" s="205"/>
      <c r="G134" s="44">
        <v>1984</v>
      </c>
      <c r="H134" s="97">
        <v>1</v>
      </c>
      <c r="I134" s="45">
        <f>L134+N134</f>
        <v>12</v>
      </c>
      <c r="J134" s="37">
        <f>M134+O134</f>
        <v>2</v>
      </c>
      <c r="K134" s="35">
        <f>J134/I134</f>
        <v>0.16666666666666666</v>
      </c>
      <c r="L134" s="36">
        <v>12</v>
      </c>
      <c r="M134" s="37">
        <v>2</v>
      </c>
      <c r="N134" s="36"/>
      <c r="O134" s="37"/>
      <c r="P134" s="38"/>
      <c r="Q134" s="37"/>
      <c r="R134" s="36"/>
      <c r="S134" s="37"/>
      <c r="T134" s="38">
        <f>I134+P134+R134</f>
        <v>12</v>
      </c>
      <c r="U134" s="86">
        <f>J134+Q134+S134</f>
        <v>2</v>
      </c>
      <c r="V134" s="90">
        <f>U134/T134</f>
        <v>0.16666666666666666</v>
      </c>
      <c r="W134" s="57"/>
    </row>
    <row r="135" spans="1:23" ht="15.75" hidden="1" customHeight="1" x14ac:dyDescent="0.25">
      <c r="A135" s="19"/>
      <c r="B135" s="151">
        <v>117</v>
      </c>
      <c r="C135" s="27">
        <v>20</v>
      </c>
      <c r="D135" s="68" t="s">
        <v>137</v>
      </c>
      <c r="E135" s="70"/>
      <c r="F135" s="70"/>
      <c r="G135" s="61">
        <v>1992</v>
      </c>
      <c r="H135" s="61">
        <v>1</v>
      </c>
      <c r="I135" s="46">
        <f>L135+N135</f>
        <v>10</v>
      </c>
      <c r="J135" s="37">
        <f>M135+O135</f>
        <v>2</v>
      </c>
      <c r="K135" s="53">
        <f>J135/I135</f>
        <v>0.2</v>
      </c>
      <c r="L135" s="54">
        <v>10</v>
      </c>
      <c r="M135" s="55">
        <v>2</v>
      </c>
      <c r="N135" s="54"/>
      <c r="O135" s="55"/>
      <c r="P135" s="56"/>
      <c r="Q135" s="55"/>
      <c r="R135" s="54">
        <v>1</v>
      </c>
      <c r="S135" s="55">
        <v>1</v>
      </c>
      <c r="T135" s="38">
        <f>I135+P135+R135</f>
        <v>11</v>
      </c>
      <c r="U135" s="86">
        <f>J135+Q135+S135</f>
        <v>3</v>
      </c>
      <c r="V135" s="90">
        <f>U135/T135</f>
        <v>0.27272727272727271</v>
      </c>
    </row>
    <row r="136" spans="1:23" ht="15.75" hidden="1" customHeight="1" x14ac:dyDescent="0.25">
      <c r="B136" s="151">
        <v>118</v>
      </c>
      <c r="C136" s="27">
        <v>21</v>
      </c>
      <c r="D136" s="68" t="s">
        <v>136</v>
      </c>
      <c r="E136" s="70"/>
      <c r="F136" s="70"/>
      <c r="G136" s="62">
        <v>1992</v>
      </c>
      <c r="H136" s="62">
        <v>1</v>
      </c>
      <c r="I136" s="46">
        <f>L136+N136</f>
        <v>11</v>
      </c>
      <c r="J136" s="37">
        <f>M136+O136</f>
        <v>1</v>
      </c>
      <c r="K136" s="53">
        <f>J136/I136</f>
        <v>9.0909090909090912E-2</v>
      </c>
      <c r="L136" s="59">
        <v>11</v>
      </c>
      <c r="M136" s="55">
        <v>1</v>
      </c>
      <c r="N136" s="59"/>
      <c r="O136" s="55"/>
      <c r="P136" s="60"/>
      <c r="Q136" s="55"/>
      <c r="R136" s="59"/>
      <c r="S136" s="55"/>
      <c r="T136" s="38">
        <f>I136+P136+R136</f>
        <v>11</v>
      </c>
      <c r="U136" s="86">
        <f>J136+Q136+S136</f>
        <v>1</v>
      </c>
      <c r="V136" s="90">
        <f>U136/T136</f>
        <v>9.0909090909090912E-2</v>
      </c>
      <c r="W136" s="57"/>
    </row>
    <row r="137" spans="1:23" ht="15.75" hidden="1" customHeight="1" x14ac:dyDescent="0.25">
      <c r="A137" s="19"/>
      <c r="B137" s="151">
        <v>119</v>
      </c>
      <c r="C137" s="27">
        <v>22</v>
      </c>
      <c r="D137" s="68" t="s">
        <v>139</v>
      </c>
      <c r="E137" s="70"/>
      <c r="F137" s="70"/>
      <c r="G137" s="61">
        <v>1979</v>
      </c>
      <c r="H137" s="61">
        <v>1</v>
      </c>
      <c r="I137" s="46">
        <f>L137+N137</f>
        <v>8</v>
      </c>
      <c r="J137" s="37">
        <f>M137+O137</f>
        <v>1</v>
      </c>
      <c r="K137" s="53">
        <f>J137/I137</f>
        <v>0.125</v>
      </c>
      <c r="L137" s="54">
        <v>8</v>
      </c>
      <c r="M137" s="55">
        <v>1</v>
      </c>
      <c r="N137" s="54"/>
      <c r="O137" s="55"/>
      <c r="P137" s="56"/>
      <c r="Q137" s="55"/>
      <c r="R137" s="54"/>
      <c r="S137" s="55"/>
      <c r="T137" s="38">
        <f>I137+P137+R137</f>
        <v>8</v>
      </c>
      <c r="U137" s="86">
        <f>J137+Q137+S137</f>
        <v>1</v>
      </c>
      <c r="V137" s="90">
        <f>U137/T137</f>
        <v>0.125</v>
      </c>
    </row>
    <row r="138" spans="1:23" ht="15.75" hidden="1" customHeight="1" x14ac:dyDescent="0.25">
      <c r="A138" s="19"/>
      <c r="B138" s="151">
        <v>120</v>
      </c>
      <c r="C138" s="27">
        <v>23</v>
      </c>
      <c r="D138" s="63" t="s">
        <v>138</v>
      </c>
      <c r="E138" s="64"/>
      <c r="F138" s="64"/>
      <c r="G138" s="61">
        <v>1984</v>
      </c>
      <c r="H138" s="61">
        <v>1</v>
      </c>
      <c r="I138" s="46">
        <f>L138+N138</f>
        <v>8</v>
      </c>
      <c r="J138" s="37">
        <f>M138+O138</f>
        <v>0</v>
      </c>
      <c r="K138" s="53">
        <f>J138/I138</f>
        <v>0</v>
      </c>
      <c r="L138" s="54">
        <v>8</v>
      </c>
      <c r="M138" s="55">
        <v>0</v>
      </c>
      <c r="N138" s="54"/>
      <c r="O138" s="55"/>
      <c r="P138" s="56"/>
      <c r="Q138" s="55"/>
      <c r="R138" s="54"/>
      <c r="S138" s="55"/>
      <c r="T138" s="38">
        <f>I138+P138+R138</f>
        <v>8</v>
      </c>
      <c r="U138" s="86">
        <f>J138+Q138+S138</f>
        <v>0</v>
      </c>
      <c r="V138" s="90">
        <f>U138/T138</f>
        <v>0</v>
      </c>
    </row>
    <row r="139" spans="1:23" ht="15.75" hidden="1" customHeight="1" x14ac:dyDescent="0.25">
      <c r="B139" s="151">
        <v>121</v>
      </c>
      <c r="C139" s="27">
        <v>24</v>
      </c>
      <c r="D139" s="203" t="s">
        <v>97</v>
      </c>
      <c r="E139" s="204"/>
      <c r="F139" s="205"/>
      <c r="G139" s="44">
        <v>1982</v>
      </c>
      <c r="H139" s="96">
        <v>1</v>
      </c>
      <c r="I139" s="45">
        <f>L139+N139</f>
        <v>7</v>
      </c>
      <c r="J139" s="37">
        <f>M139+O139</f>
        <v>0</v>
      </c>
      <c r="K139" s="35">
        <f>J139/I139</f>
        <v>0</v>
      </c>
      <c r="L139" s="36">
        <v>7</v>
      </c>
      <c r="M139" s="37">
        <v>0</v>
      </c>
      <c r="N139" s="36"/>
      <c r="O139" s="37"/>
      <c r="P139" s="38"/>
      <c r="Q139" s="37"/>
      <c r="R139" s="36"/>
      <c r="S139" s="37"/>
      <c r="T139" s="38">
        <f>I139+P139+R139</f>
        <v>7</v>
      </c>
      <c r="U139" s="86">
        <f>J139+Q139+S139</f>
        <v>0</v>
      </c>
      <c r="V139" s="90">
        <f>U139/T139</f>
        <v>0</v>
      </c>
      <c r="W139" s="57"/>
    </row>
    <row r="140" spans="1:23" ht="15.75" hidden="1" customHeight="1" x14ac:dyDescent="0.25">
      <c r="B140" s="151">
        <v>122</v>
      </c>
      <c r="C140" s="27">
        <v>25</v>
      </c>
      <c r="D140" s="203" t="s">
        <v>53</v>
      </c>
      <c r="E140" s="204"/>
      <c r="F140" s="205"/>
      <c r="G140" s="47">
        <v>1989</v>
      </c>
      <c r="H140" s="93">
        <v>1</v>
      </c>
      <c r="I140" s="45">
        <f>L140+N140</f>
        <v>7</v>
      </c>
      <c r="J140" s="37">
        <f>M140+O140</f>
        <v>0</v>
      </c>
      <c r="K140" s="35">
        <f>J140/I140</f>
        <v>0</v>
      </c>
      <c r="L140" s="36">
        <v>7</v>
      </c>
      <c r="M140" s="37">
        <v>0</v>
      </c>
      <c r="N140" s="36"/>
      <c r="O140" s="37"/>
      <c r="P140" s="38"/>
      <c r="Q140" s="37"/>
      <c r="R140" s="36"/>
      <c r="S140" s="37"/>
      <c r="T140" s="38">
        <f>I140+P140+R140</f>
        <v>7</v>
      </c>
      <c r="U140" s="86">
        <f>J140+Q140+S140</f>
        <v>0</v>
      </c>
      <c r="V140" s="90">
        <f>U140/T140</f>
        <v>0</v>
      </c>
      <c r="W140" s="57"/>
    </row>
    <row r="141" spans="1:23" ht="15.75" hidden="1" customHeight="1" x14ac:dyDescent="0.25">
      <c r="B141" s="151">
        <v>123</v>
      </c>
      <c r="C141" s="27">
        <v>26</v>
      </c>
      <c r="D141" s="67" t="s">
        <v>142</v>
      </c>
      <c r="E141" s="69"/>
      <c r="F141" s="71"/>
      <c r="G141" s="44">
        <v>1994</v>
      </c>
      <c r="H141" s="95">
        <v>1</v>
      </c>
      <c r="I141" s="45">
        <f>L141+N141</f>
        <v>6</v>
      </c>
      <c r="J141" s="37">
        <f>M141+O141</f>
        <v>3</v>
      </c>
      <c r="K141" s="35">
        <f>J141/I141</f>
        <v>0.5</v>
      </c>
      <c r="L141" s="45">
        <v>6</v>
      </c>
      <c r="M141" s="37">
        <v>3</v>
      </c>
      <c r="N141" s="45"/>
      <c r="O141" s="37"/>
      <c r="P141" s="46"/>
      <c r="Q141" s="37"/>
      <c r="R141" s="45"/>
      <c r="S141" s="37"/>
      <c r="T141" s="38">
        <f>I141+P141+R141</f>
        <v>6</v>
      </c>
      <c r="U141" s="86">
        <f>J141+Q141+S141</f>
        <v>3</v>
      </c>
      <c r="V141" s="90">
        <f>U141/T141</f>
        <v>0.5</v>
      </c>
      <c r="W141" s="57"/>
    </row>
    <row r="142" spans="1:23" ht="16.5" hidden="1" customHeight="1" x14ac:dyDescent="0.25">
      <c r="A142" s="19"/>
      <c r="B142" s="151">
        <v>124</v>
      </c>
      <c r="C142" s="27">
        <v>27</v>
      </c>
      <c r="D142" s="73" t="s">
        <v>56</v>
      </c>
      <c r="E142" s="74"/>
      <c r="F142" s="75"/>
      <c r="G142" s="44">
        <v>1995</v>
      </c>
      <c r="H142" s="95">
        <v>1</v>
      </c>
      <c r="I142" s="45">
        <f>L142+N142</f>
        <v>4</v>
      </c>
      <c r="J142" s="37">
        <f>M142+O142</f>
        <v>0</v>
      </c>
      <c r="K142" s="35">
        <f>J142/I142</f>
        <v>0</v>
      </c>
      <c r="L142" s="36">
        <v>4</v>
      </c>
      <c r="M142" s="37">
        <v>0</v>
      </c>
      <c r="N142" s="36"/>
      <c r="O142" s="37"/>
      <c r="P142" s="38"/>
      <c r="Q142" s="37"/>
      <c r="R142" s="36">
        <v>2</v>
      </c>
      <c r="S142" s="37">
        <v>0</v>
      </c>
      <c r="T142" s="38">
        <f>I142+P142+R142</f>
        <v>6</v>
      </c>
      <c r="U142" s="86">
        <f>J142+Q142+S142</f>
        <v>0</v>
      </c>
      <c r="V142" s="90">
        <f>U142/T142</f>
        <v>0</v>
      </c>
    </row>
    <row r="143" spans="1:23" ht="15.75" hidden="1" customHeight="1" x14ac:dyDescent="0.25">
      <c r="A143" s="19"/>
      <c r="B143" s="151">
        <v>125</v>
      </c>
      <c r="C143" s="27">
        <v>28</v>
      </c>
      <c r="D143" s="73" t="s">
        <v>143</v>
      </c>
      <c r="E143" s="74"/>
      <c r="F143" s="75"/>
      <c r="G143" s="44">
        <v>1975</v>
      </c>
      <c r="H143" s="95">
        <v>1</v>
      </c>
      <c r="I143" s="45">
        <f>L143+N143</f>
        <v>5</v>
      </c>
      <c r="J143" s="37">
        <f>M143+O143</f>
        <v>2</v>
      </c>
      <c r="K143" s="35">
        <f>J143/I143</f>
        <v>0.4</v>
      </c>
      <c r="L143" s="36">
        <v>5</v>
      </c>
      <c r="M143" s="37">
        <v>2</v>
      </c>
      <c r="N143" s="36"/>
      <c r="O143" s="37"/>
      <c r="P143" s="38"/>
      <c r="Q143" s="37"/>
      <c r="R143" s="36"/>
      <c r="S143" s="37"/>
      <c r="T143" s="38">
        <f>I143+P143+R143</f>
        <v>5</v>
      </c>
      <c r="U143" s="86">
        <f>J143+Q143+S143</f>
        <v>2</v>
      </c>
      <c r="V143" s="90">
        <f>U143/T143</f>
        <v>0.4</v>
      </c>
    </row>
    <row r="144" spans="1:23" ht="15.75" hidden="1" customHeight="1" x14ac:dyDescent="0.25">
      <c r="A144" s="19"/>
      <c r="B144" s="151">
        <v>126</v>
      </c>
      <c r="C144" s="27">
        <v>29</v>
      </c>
      <c r="D144" s="73" t="s">
        <v>148</v>
      </c>
      <c r="E144" s="74"/>
      <c r="F144" s="75"/>
      <c r="G144" s="44">
        <v>1995</v>
      </c>
      <c r="H144" s="95">
        <v>1</v>
      </c>
      <c r="I144" s="45">
        <f>L144+N144</f>
        <v>2</v>
      </c>
      <c r="J144" s="37">
        <f>M144+O144</f>
        <v>0</v>
      </c>
      <c r="K144" s="35">
        <f>J144/I144</f>
        <v>0</v>
      </c>
      <c r="L144" s="45">
        <v>2</v>
      </c>
      <c r="M144" s="37">
        <v>0</v>
      </c>
      <c r="N144" s="45"/>
      <c r="O144" s="37"/>
      <c r="P144" s="46"/>
      <c r="Q144" s="37"/>
      <c r="R144" s="45"/>
      <c r="S144" s="37"/>
      <c r="T144" s="38">
        <f>I144+P144+R144</f>
        <v>2</v>
      </c>
      <c r="U144" s="86">
        <f>J144+Q144+S144</f>
        <v>0</v>
      </c>
      <c r="V144" s="90">
        <f>U144/T144</f>
        <v>0</v>
      </c>
    </row>
    <row r="145" spans="1:28" ht="15.75" hidden="1" customHeight="1" x14ac:dyDescent="0.25">
      <c r="A145" s="19"/>
      <c r="B145" s="151">
        <v>127</v>
      </c>
      <c r="C145" s="27">
        <v>30</v>
      </c>
      <c r="D145" s="203" t="s">
        <v>52</v>
      </c>
      <c r="E145" s="471"/>
      <c r="F145" s="472"/>
      <c r="G145" s="44">
        <v>1997</v>
      </c>
      <c r="H145" s="95">
        <v>1</v>
      </c>
      <c r="I145" s="45">
        <f>L145+N145</f>
        <v>2</v>
      </c>
      <c r="J145" s="37">
        <f>M145+O145</f>
        <v>0</v>
      </c>
      <c r="K145" s="35">
        <f>J145/I145</f>
        <v>0</v>
      </c>
      <c r="L145" s="36">
        <v>2</v>
      </c>
      <c r="M145" s="37">
        <v>0</v>
      </c>
      <c r="N145" s="36"/>
      <c r="O145" s="37"/>
      <c r="P145" s="38"/>
      <c r="Q145" s="37"/>
      <c r="R145" s="36"/>
      <c r="S145" s="37"/>
      <c r="T145" s="38">
        <f>I145+P145+R145</f>
        <v>2</v>
      </c>
      <c r="U145" s="86">
        <f>J145+Q145+S145</f>
        <v>0</v>
      </c>
      <c r="V145" s="90">
        <f>U145/T145</f>
        <v>0</v>
      </c>
    </row>
    <row r="146" spans="1:28" ht="15.75" hidden="1" customHeight="1" x14ac:dyDescent="0.25">
      <c r="A146" s="19"/>
      <c r="B146" s="151">
        <v>128</v>
      </c>
      <c r="C146" s="27">
        <v>31</v>
      </c>
      <c r="D146" s="73" t="s">
        <v>156</v>
      </c>
      <c r="E146" s="74"/>
      <c r="F146" s="75"/>
      <c r="G146" s="44"/>
      <c r="H146" s="95">
        <v>1</v>
      </c>
      <c r="I146" s="45">
        <f>L146+N146</f>
        <v>0</v>
      </c>
      <c r="J146" s="37">
        <f>M146+O146</f>
        <v>0</v>
      </c>
      <c r="K146" s="35">
        <v>0</v>
      </c>
      <c r="L146" s="45">
        <v>0</v>
      </c>
      <c r="M146" s="37">
        <v>0</v>
      </c>
      <c r="N146" s="45"/>
      <c r="O146" s="37"/>
      <c r="P146" s="46"/>
      <c r="Q146" s="37"/>
      <c r="R146" s="45">
        <v>1</v>
      </c>
      <c r="S146" s="37">
        <v>0</v>
      </c>
      <c r="T146" s="38">
        <f>I146+P146+R146</f>
        <v>1</v>
      </c>
      <c r="U146" s="86">
        <f>J146+Q146+S146</f>
        <v>0</v>
      </c>
      <c r="V146" s="90">
        <f>U146/T146</f>
        <v>0</v>
      </c>
    </row>
    <row r="147" spans="1:28" ht="15.75" hidden="1" customHeight="1" x14ac:dyDescent="0.25">
      <c r="A147" s="19"/>
      <c r="B147" s="151">
        <v>129</v>
      </c>
      <c r="C147" s="27">
        <v>32</v>
      </c>
      <c r="D147" s="73" t="s">
        <v>151</v>
      </c>
      <c r="E147" s="74"/>
      <c r="F147" s="75"/>
      <c r="G147" s="44">
        <v>1995</v>
      </c>
      <c r="H147" s="95">
        <v>1</v>
      </c>
      <c r="I147" s="45">
        <f>L147+N147</f>
        <v>1</v>
      </c>
      <c r="J147" s="37">
        <f>M147+O147</f>
        <v>0</v>
      </c>
      <c r="K147" s="35">
        <f>J147/I147</f>
        <v>0</v>
      </c>
      <c r="L147" s="45">
        <v>1</v>
      </c>
      <c r="M147" s="37">
        <v>0</v>
      </c>
      <c r="N147" s="45"/>
      <c r="O147" s="37"/>
      <c r="P147" s="46"/>
      <c r="Q147" s="37"/>
      <c r="R147" s="45"/>
      <c r="S147" s="37"/>
      <c r="T147" s="38">
        <f>I147+P147+R147</f>
        <v>1</v>
      </c>
      <c r="U147" s="86">
        <f>J147+Q147+S147</f>
        <v>0</v>
      </c>
      <c r="V147" s="90">
        <f>U147/T147</f>
        <v>0</v>
      </c>
    </row>
    <row r="148" spans="1:28" ht="15.75" hidden="1" customHeight="1" thickBot="1" x14ac:dyDescent="0.3">
      <c r="A148" s="19"/>
      <c r="B148" s="151">
        <v>130</v>
      </c>
      <c r="C148" s="27">
        <v>33</v>
      </c>
      <c r="D148" s="73" t="s">
        <v>99</v>
      </c>
      <c r="E148" s="74"/>
      <c r="F148" s="75"/>
      <c r="G148" s="44">
        <v>1995</v>
      </c>
      <c r="H148" s="95">
        <v>1</v>
      </c>
      <c r="I148" s="45">
        <f>L148+N148</f>
        <v>0</v>
      </c>
      <c r="J148" s="37">
        <f>M148+O148</f>
        <v>0</v>
      </c>
      <c r="K148" s="35">
        <v>0</v>
      </c>
      <c r="L148" s="36">
        <v>0</v>
      </c>
      <c r="M148" s="37">
        <v>0</v>
      </c>
      <c r="N148" s="36"/>
      <c r="O148" s="37"/>
      <c r="P148" s="38">
        <v>1</v>
      </c>
      <c r="Q148" s="37">
        <v>0</v>
      </c>
      <c r="R148" s="36"/>
      <c r="S148" s="37"/>
      <c r="T148" s="38">
        <f>I148+P148+R148</f>
        <v>1</v>
      </c>
      <c r="U148" s="86">
        <f>J148+Q148+S148</f>
        <v>0</v>
      </c>
      <c r="V148" s="91">
        <f>U148/T148</f>
        <v>0</v>
      </c>
    </row>
    <row r="149" spans="1:28" hidden="1" x14ac:dyDescent="0.25">
      <c r="D149" s="83"/>
      <c r="E149" s="83"/>
      <c r="F149" s="83"/>
    </row>
    <row r="150" spans="1:28" ht="16.5" hidden="1" customHeight="1" thickBot="1" x14ac:dyDescent="0.35">
      <c r="A150" s="387" t="s">
        <v>166</v>
      </c>
      <c r="B150" s="328"/>
      <c r="C150" s="328"/>
      <c r="D150" s="328"/>
      <c r="E150" s="328"/>
      <c r="F150" s="328"/>
      <c r="G150" s="328"/>
      <c r="H150" s="328"/>
      <c r="I150" s="328"/>
      <c r="J150" s="328"/>
      <c r="K150" s="328"/>
      <c r="L150" s="328"/>
      <c r="M150" s="328"/>
      <c r="N150" s="328"/>
      <c r="O150" s="328"/>
      <c r="P150" s="328"/>
      <c r="Q150" s="328"/>
      <c r="R150" s="328"/>
      <c r="S150" s="328"/>
      <c r="T150" s="328"/>
      <c r="U150" s="328"/>
      <c r="V150" s="328"/>
      <c r="W150" s="328"/>
      <c r="X150" s="328"/>
      <c r="Y150" s="98"/>
      <c r="Z150" s="99"/>
      <c r="AA150" s="100"/>
      <c r="AB150" s="100"/>
    </row>
    <row r="151" spans="1:28" ht="22.5" hidden="1" customHeight="1" thickBot="1" x14ac:dyDescent="0.3">
      <c r="B151" s="313" t="s">
        <v>192</v>
      </c>
      <c r="C151" s="314"/>
      <c r="D151" s="314"/>
      <c r="E151" s="315"/>
      <c r="F151" s="319" t="s">
        <v>167</v>
      </c>
      <c r="G151" s="319"/>
      <c r="H151" s="319"/>
      <c r="I151" s="319"/>
      <c r="J151" s="319"/>
      <c r="K151" s="319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</row>
    <row r="152" spans="1:28" ht="22.5" hidden="1" customHeight="1" thickBot="1" x14ac:dyDescent="0.3">
      <c r="B152" s="316"/>
      <c r="C152" s="317"/>
      <c r="D152" s="317"/>
      <c r="E152" s="318"/>
      <c r="F152" s="319" t="s">
        <v>0</v>
      </c>
      <c r="G152" s="320"/>
      <c r="H152" s="320"/>
      <c r="I152" s="320"/>
      <c r="J152" s="320"/>
      <c r="K152" s="320"/>
      <c r="L152" s="320"/>
      <c r="M152" s="320"/>
      <c r="N152" s="320" t="s">
        <v>1</v>
      </c>
      <c r="O152" s="320"/>
      <c r="P152" s="320"/>
      <c r="Q152" s="320"/>
      <c r="R152" s="320"/>
      <c r="S152" s="320"/>
      <c r="T152" s="320"/>
      <c r="U152" s="320" t="s">
        <v>168</v>
      </c>
      <c r="V152" s="320"/>
      <c r="W152" s="320"/>
      <c r="X152" s="320"/>
      <c r="Y152" s="320"/>
      <c r="Z152" s="320"/>
      <c r="AA152" s="320"/>
    </row>
    <row r="153" spans="1:28" ht="22.5" hidden="1" customHeight="1" x14ac:dyDescent="0.25">
      <c r="B153" s="357" t="s">
        <v>3</v>
      </c>
      <c r="C153" s="327" t="s">
        <v>169</v>
      </c>
      <c r="D153" s="328"/>
      <c r="E153" s="329"/>
      <c r="F153" s="333" t="s">
        <v>5</v>
      </c>
      <c r="G153" s="333" t="s">
        <v>6</v>
      </c>
      <c r="H153" s="333" t="s">
        <v>7</v>
      </c>
      <c r="I153" s="333" t="s">
        <v>8</v>
      </c>
      <c r="J153" s="333" t="s">
        <v>9</v>
      </c>
      <c r="K153" s="333" t="s">
        <v>170</v>
      </c>
      <c r="L153" s="333" t="s">
        <v>171</v>
      </c>
      <c r="M153" s="334" t="s">
        <v>172</v>
      </c>
      <c r="N153" s="356" t="s">
        <v>5</v>
      </c>
      <c r="O153" s="333" t="s">
        <v>6</v>
      </c>
      <c r="P153" s="333" t="s">
        <v>7</v>
      </c>
      <c r="Q153" s="333" t="s">
        <v>8</v>
      </c>
      <c r="R153" s="333" t="s">
        <v>9</v>
      </c>
      <c r="S153" s="333" t="s">
        <v>170</v>
      </c>
      <c r="T153" s="334" t="s">
        <v>171</v>
      </c>
      <c r="U153" s="356" t="s">
        <v>5</v>
      </c>
      <c r="V153" s="333" t="s">
        <v>6</v>
      </c>
      <c r="W153" s="333" t="s">
        <v>7</v>
      </c>
      <c r="X153" s="333" t="s">
        <v>8</v>
      </c>
      <c r="Y153" s="333" t="s">
        <v>9</v>
      </c>
      <c r="Z153" s="333" t="s">
        <v>170</v>
      </c>
      <c r="AA153" s="334" t="s">
        <v>171</v>
      </c>
    </row>
    <row r="154" spans="1:28" ht="22.5" hidden="1" customHeight="1" x14ac:dyDescent="0.25">
      <c r="B154" s="358"/>
      <c r="C154" s="330"/>
      <c r="D154" s="331"/>
      <c r="E154" s="332"/>
      <c r="F154" s="333"/>
      <c r="G154" s="333"/>
      <c r="H154" s="333" t="s">
        <v>7</v>
      </c>
      <c r="I154" s="333" t="s">
        <v>8</v>
      </c>
      <c r="J154" s="333" t="s">
        <v>9</v>
      </c>
      <c r="K154" s="333" t="s">
        <v>170</v>
      </c>
      <c r="L154" s="333" t="s">
        <v>171</v>
      </c>
      <c r="M154" s="334"/>
      <c r="N154" s="356"/>
      <c r="O154" s="333" t="s">
        <v>6</v>
      </c>
      <c r="P154" s="333" t="s">
        <v>7</v>
      </c>
      <c r="Q154" s="333" t="s">
        <v>8</v>
      </c>
      <c r="R154" s="333" t="s">
        <v>9</v>
      </c>
      <c r="S154" s="333" t="s">
        <v>170</v>
      </c>
      <c r="T154" s="334" t="s">
        <v>171</v>
      </c>
      <c r="U154" s="356"/>
      <c r="V154" s="333" t="s">
        <v>6</v>
      </c>
      <c r="W154" s="333" t="s">
        <v>7</v>
      </c>
      <c r="X154" s="333" t="s">
        <v>8</v>
      </c>
      <c r="Y154" s="333" t="s">
        <v>9</v>
      </c>
      <c r="Z154" s="333" t="s">
        <v>170</v>
      </c>
      <c r="AA154" s="334" t="s">
        <v>171</v>
      </c>
    </row>
    <row r="155" spans="1:28" ht="18" hidden="1" customHeight="1" x14ac:dyDescent="0.25">
      <c r="B155" s="101">
        <v>1</v>
      </c>
      <c r="C155" s="353" t="s">
        <v>173</v>
      </c>
      <c r="D155" s="354"/>
      <c r="E155" s="355"/>
      <c r="F155" s="102">
        <f>N155+U155</f>
        <v>66</v>
      </c>
      <c r="G155" s="103">
        <f t="shared" ref="G155:G172" si="5">SUM(H155:J155)</f>
        <v>34</v>
      </c>
      <c r="H155" s="102">
        <f t="shared" ref="H155:L170" si="6">P155+W155</f>
        <v>18</v>
      </c>
      <c r="I155" s="102">
        <f t="shared" si="6"/>
        <v>12</v>
      </c>
      <c r="J155" s="102">
        <f t="shared" si="6"/>
        <v>4</v>
      </c>
      <c r="K155" s="102">
        <f t="shared" si="6"/>
        <v>45</v>
      </c>
      <c r="L155" s="102">
        <f t="shared" si="6"/>
        <v>26</v>
      </c>
      <c r="M155" s="104">
        <f t="shared" ref="M155:M172" si="7">K155-L155</f>
        <v>19</v>
      </c>
      <c r="N155" s="102">
        <f t="shared" ref="N155:N172" si="8">P155*3+Q155</f>
        <v>37</v>
      </c>
      <c r="O155" s="103">
        <f t="shared" ref="O155:O172" si="9">SUM(P155:R155)</f>
        <v>17</v>
      </c>
      <c r="P155" s="102">
        <v>11</v>
      </c>
      <c r="Q155" s="102">
        <v>4</v>
      </c>
      <c r="R155" s="102">
        <v>2</v>
      </c>
      <c r="S155" s="102">
        <v>27</v>
      </c>
      <c r="T155" s="105">
        <v>13</v>
      </c>
      <c r="U155" s="106">
        <f t="shared" ref="U155:U172" si="10">W155*3+X155</f>
        <v>29</v>
      </c>
      <c r="V155" s="103">
        <f t="shared" ref="V155:V172" si="11">SUM(W155:Y155)</f>
        <v>17</v>
      </c>
      <c r="W155" s="103">
        <v>7</v>
      </c>
      <c r="X155" s="102">
        <v>8</v>
      </c>
      <c r="Y155" s="102">
        <v>2</v>
      </c>
      <c r="Z155" s="102">
        <v>18</v>
      </c>
      <c r="AA155" s="102">
        <v>13</v>
      </c>
    </row>
    <row r="156" spans="1:28" ht="18" hidden="1" customHeight="1" x14ac:dyDescent="0.25">
      <c r="B156" s="160">
        <v>2</v>
      </c>
      <c r="C156" s="364" t="s">
        <v>174</v>
      </c>
      <c r="D156" s="365"/>
      <c r="E156" s="366"/>
      <c r="F156" s="161">
        <f>N156+U156</f>
        <v>63</v>
      </c>
      <c r="G156" s="162">
        <f t="shared" si="5"/>
        <v>34</v>
      </c>
      <c r="H156" s="161">
        <f t="shared" si="6"/>
        <v>18</v>
      </c>
      <c r="I156" s="161">
        <f t="shared" si="6"/>
        <v>9</v>
      </c>
      <c r="J156" s="161">
        <f t="shared" si="6"/>
        <v>7</v>
      </c>
      <c r="K156" s="161">
        <f t="shared" si="6"/>
        <v>61</v>
      </c>
      <c r="L156" s="161">
        <f t="shared" si="6"/>
        <v>34</v>
      </c>
      <c r="M156" s="163">
        <f t="shared" si="7"/>
        <v>27</v>
      </c>
      <c r="N156" s="161">
        <f t="shared" si="8"/>
        <v>41</v>
      </c>
      <c r="O156" s="162">
        <f t="shared" si="9"/>
        <v>17</v>
      </c>
      <c r="P156" s="161">
        <v>13</v>
      </c>
      <c r="Q156" s="161">
        <v>2</v>
      </c>
      <c r="R156" s="161">
        <v>2</v>
      </c>
      <c r="S156" s="161">
        <v>34</v>
      </c>
      <c r="T156" s="164">
        <v>14</v>
      </c>
      <c r="U156" s="165">
        <f t="shared" si="10"/>
        <v>22</v>
      </c>
      <c r="V156" s="162">
        <f t="shared" si="11"/>
        <v>17</v>
      </c>
      <c r="W156" s="162">
        <v>5</v>
      </c>
      <c r="X156" s="161">
        <v>7</v>
      </c>
      <c r="Y156" s="161">
        <v>5</v>
      </c>
      <c r="Z156" s="161">
        <v>27</v>
      </c>
      <c r="AA156" s="161">
        <v>20</v>
      </c>
    </row>
    <row r="157" spans="1:28" ht="18" hidden="1" customHeight="1" x14ac:dyDescent="0.25">
      <c r="B157" s="107">
        <v>3</v>
      </c>
      <c r="C157" s="350" t="s">
        <v>175</v>
      </c>
      <c r="D157" s="351"/>
      <c r="E157" s="352"/>
      <c r="F157" s="108">
        <f>N157+U157</f>
        <v>61</v>
      </c>
      <c r="G157" s="109">
        <f t="shared" si="5"/>
        <v>34</v>
      </c>
      <c r="H157" s="108">
        <f t="shared" si="6"/>
        <v>17</v>
      </c>
      <c r="I157" s="108">
        <f t="shared" si="6"/>
        <v>10</v>
      </c>
      <c r="J157" s="108">
        <f t="shared" si="6"/>
        <v>7</v>
      </c>
      <c r="K157" s="108">
        <f t="shared" si="6"/>
        <v>61</v>
      </c>
      <c r="L157" s="108">
        <f t="shared" si="6"/>
        <v>35</v>
      </c>
      <c r="M157" s="110">
        <f t="shared" si="7"/>
        <v>26</v>
      </c>
      <c r="N157" s="108">
        <f t="shared" si="8"/>
        <v>37</v>
      </c>
      <c r="O157" s="109">
        <f t="shared" si="9"/>
        <v>17</v>
      </c>
      <c r="P157" s="108">
        <v>11</v>
      </c>
      <c r="Q157" s="108">
        <v>4</v>
      </c>
      <c r="R157" s="108">
        <v>2</v>
      </c>
      <c r="S157" s="108">
        <v>37</v>
      </c>
      <c r="T157" s="111">
        <v>18</v>
      </c>
      <c r="U157" s="112">
        <f t="shared" si="10"/>
        <v>24</v>
      </c>
      <c r="V157" s="109">
        <f t="shared" si="11"/>
        <v>17</v>
      </c>
      <c r="W157" s="109">
        <v>6</v>
      </c>
      <c r="X157" s="108">
        <v>6</v>
      </c>
      <c r="Y157" s="108">
        <v>5</v>
      </c>
      <c r="Z157" s="108">
        <v>24</v>
      </c>
      <c r="AA157" s="108">
        <v>17</v>
      </c>
    </row>
    <row r="158" spans="1:28" ht="18" hidden="1" customHeight="1" x14ac:dyDescent="0.25">
      <c r="B158" s="107">
        <v>4</v>
      </c>
      <c r="C158" s="350" t="s">
        <v>176</v>
      </c>
      <c r="D158" s="351"/>
      <c r="E158" s="352"/>
      <c r="F158" s="108">
        <f>N158+U158</f>
        <v>60</v>
      </c>
      <c r="G158" s="109">
        <f t="shared" si="5"/>
        <v>34</v>
      </c>
      <c r="H158" s="108">
        <f t="shared" si="6"/>
        <v>17</v>
      </c>
      <c r="I158" s="108">
        <f t="shared" si="6"/>
        <v>9</v>
      </c>
      <c r="J158" s="108">
        <f t="shared" si="6"/>
        <v>8</v>
      </c>
      <c r="K158" s="108">
        <f t="shared" si="6"/>
        <v>49</v>
      </c>
      <c r="L158" s="108">
        <f t="shared" si="6"/>
        <v>26</v>
      </c>
      <c r="M158" s="110">
        <f t="shared" si="7"/>
        <v>23</v>
      </c>
      <c r="N158" s="108">
        <f t="shared" si="8"/>
        <v>36</v>
      </c>
      <c r="O158" s="109">
        <f t="shared" si="9"/>
        <v>17</v>
      </c>
      <c r="P158" s="108">
        <v>10</v>
      </c>
      <c r="Q158" s="108">
        <v>6</v>
      </c>
      <c r="R158" s="108">
        <v>1</v>
      </c>
      <c r="S158" s="108">
        <v>25</v>
      </c>
      <c r="T158" s="111">
        <v>5</v>
      </c>
      <c r="U158" s="112">
        <f t="shared" si="10"/>
        <v>24</v>
      </c>
      <c r="V158" s="109">
        <f t="shared" si="11"/>
        <v>17</v>
      </c>
      <c r="W158" s="109">
        <v>7</v>
      </c>
      <c r="X158" s="108">
        <v>3</v>
      </c>
      <c r="Y158" s="108">
        <v>7</v>
      </c>
      <c r="Z158" s="108">
        <v>24</v>
      </c>
      <c r="AA158" s="108">
        <v>21</v>
      </c>
    </row>
    <row r="159" spans="1:28" ht="18" hidden="1" customHeight="1" x14ac:dyDescent="0.25">
      <c r="B159" s="166">
        <v>5</v>
      </c>
      <c r="C159" s="367" t="s">
        <v>177</v>
      </c>
      <c r="D159" s="368"/>
      <c r="E159" s="369"/>
      <c r="F159" s="167">
        <f>N159+U159</f>
        <v>52</v>
      </c>
      <c r="G159" s="168">
        <f t="shared" si="5"/>
        <v>34</v>
      </c>
      <c r="H159" s="167">
        <f t="shared" si="6"/>
        <v>13</v>
      </c>
      <c r="I159" s="167">
        <f t="shared" si="6"/>
        <v>13</v>
      </c>
      <c r="J159" s="167">
        <f t="shared" si="6"/>
        <v>8</v>
      </c>
      <c r="K159" s="167">
        <f t="shared" si="6"/>
        <v>75</v>
      </c>
      <c r="L159" s="167">
        <f t="shared" si="6"/>
        <v>52</v>
      </c>
      <c r="M159" s="169">
        <f t="shared" si="7"/>
        <v>23</v>
      </c>
      <c r="N159" s="167">
        <f t="shared" si="8"/>
        <v>39</v>
      </c>
      <c r="O159" s="168">
        <f t="shared" si="9"/>
        <v>17</v>
      </c>
      <c r="P159" s="167">
        <v>11</v>
      </c>
      <c r="Q159" s="167">
        <v>6</v>
      </c>
      <c r="R159" s="167">
        <v>0</v>
      </c>
      <c r="S159" s="167">
        <v>51</v>
      </c>
      <c r="T159" s="170">
        <v>24</v>
      </c>
      <c r="U159" s="171">
        <f t="shared" si="10"/>
        <v>13</v>
      </c>
      <c r="V159" s="168">
        <f t="shared" si="11"/>
        <v>17</v>
      </c>
      <c r="W159" s="168">
        <v>2</v>
      </c>
      <c r="X159" s="167">
        <v>7</v>
      </c>
      <c r="Y159" s="167">
        <v>8</v>
      </c>
      <c r="Z159" s="167">
        <v>24</v>
      </c>
      <c r="AA159" s="167">
        <v>28</v>
      </c>
    </row>
    <row r="160" spans="1:28" ht="18" hidden="1" customHeight="1" x14ac:dyDescent="0.25">
      <c r="B160" s="119">
        <v>6</v>
      </c>
      <c r="C160" s="335" t="s">
        <v>178</v>
      </c>
      <c r="D160" s="336"/>
      <c r="E160" s="337"/>
      <c r="F160" s="120">
        <f>N160+U160-1</f>
        <v>49</v>
      </c>
      <c r="G160" s="121">
        <f t="shared" si="5"/>
        <v>34</v>
      </c>
      <c r="H160" s="120">
        <f t="shared" si="6"/>
        <v>14</v>
      </c>
      <c r="I160" s="120">
        <f t="shared" si="6"/>
        <v>8</v>
      </c>
      <c r="J160" s="120">
        <f t="shared" si="6"/>
        <v>12</v>
      </c>
      <c r="K160" s="120">
        <f t="shared" si="6"/>
        <v>45</v>
      </c>
      <c r="L160" s="120">
        <f t="shared" si="6"/>
        <v>49</v>
      </c>
      <c r="M160" s="122">
        <f t="shared" si="7"/>
        <v>-4</v>
      </c>
      <c r="N160" s="120">
        <f t="shared" si="8"/>
        <v>33</v>
      </c>
      <c r="O160" s="121">
        <f t="shared" si="9"/>
        <v>17</v>
      </c>
      <c r="P160" s="120">
        <v>10</v>
      </c>
      <c r="Q160" s="120">
        <v>3</v>
      </c>
      <c r="R160" s="120">
        <v>4</v>
      </c>
      <c r="S160" s="120">
        <v>30</v>
      </c>
      <c r="T160" s="123">
        <v>23</v>
      </c>
      <c r="U160" s="124">
        <f t="shared" si="10"/>
        <v>17</v>
      </c>
      <c r="V160" s="121">
        <f t="shared" si="11"/>
        <v>17</v>
      </c>
      <c r="W160" s="121">
        <v>4</v>
      </c>
      <c r="X160" s="120">
        <v>5</v>
      </c>
      <c r="Y160" s="120">
        <v>8</v>
      </c>
      <c r="Z160" s="120">
        <v>15</v>
      </c>
      <c r="AA160" s="120">
        <v>26</v>
      </c>
    </row>
    <row r="161" spans="1:33" ht="18" hidden="1" customHeight="1" x14ac:dyDescent="0.25">
      <c r="B161" s="119">
        <v>7</v>
      </c>
      <c r="C161" s="335" t="s">
        <v>179</v>
      </c>
      <c r="D161" s="336"/>
      <c r="E161" s="337"/>
      <c r="F161" s="120">
        <f t="shared" ref="F161:F167" si="12">N161+U161</f>
        <v>47</v>
      </c>
      <c r="G161" s="121">
        <f t="shared" si="5"/>
        <v>34</v>
      </c>
      <c r="H161" s="120">
        <f t="shared" si="6"/>
        <v>11</v>
      </c>
      <c r="I161" s="120">
        <f t="shared" si="6"/>
        <v>14</v>
      </c>
      <c r="J161" s="120">
        <f t="shared" si="6"/>
        <v>9</v>
      </c>
      <c r="K161" s="120">
        <f t="shared" si="6"/>
        <v>47</v>
      </c>
      <c r="L161" s="120">
        <f t="shared" si="6"/>
        <v>46</v>
      </c>
      <c r="M161" s="122">
        <f t="shared" si="7"/>
        <v>1</v>
      </c>
      <c r="N161" s="120">
        <f t="shared" si="8"/>
        <v>24</v>
      </c>
      <c r="O161" s="121">
        <f t="shared" si="9"/>
        <v>17</v>
      </c>
      <c r="P161" s="120">
        <v>5</v>
      </c>
      <c r="Q161" s="120">
        <v>9</v>
      </c>
      <c r="R161" s="120">
        <v>3</v>
      </c>
      <c r="S161" s="120">
        <v>25</v>
      </c>
      <c r="T161" s="123">
        <v>23</v>
      </c>
      <c r="U161" s="124">
        <f t="shared" si="10"/>
        <v>23</v>
      </c>
      <c r="V161" s="121">
        <f t="shared" si="11"/>
        <v>17</v>
      </c>
      <c r="W161" s="121">
        <v>6</v>
      </c>
      <c r="X161" s="120">
        <v>5</v>
      </c>
      <c r="Y161" s="120">
        <v>6</v>
      </c>
      <c r="Z161" s="120">
        <v>22</v>
      </c>
      <c r="AA161" s="120">
        <v>23</v>
      </c>
    </row>
    <row r="162" spans="1:33" ht="18" hidden="1" customHeight="1" x14ac:dyDescent="0.25">
      <c r="B162" s="119">
        <v>8</v>
      </c>
      <c r="C162" s="335" t="s">
        <v>180</v>
      </c>
      <c r="D162" s="336"/>
      <c r="E162" s="337"/>
      <c r="F162" s="120">
        <f t="shared" si="12"/>
        <v>47</v>
      </c>
      <c r="G162" s="121">
        <f t="shared" si="5"/>
        <v>34</v>
      </c>
      <c r="H162" s="120">
        <f t="shared" si="6"/>
        <v>13</v>
      </c>
      <c r="I162" s="120">
        <f t="shared" si="6"/>
        <v>8</v>
      </c>
      <c r="J162" s="120">
        <f t="shared" si="6"/>
        <v>13</v>
      </c>
      <c r="K162" s="120">
        <f t="shared" si="6"/>
        <v>42</v>
      </c>
      <c r="L162" s="120">
        <f t="shared" si="6"/>
        <v>44</v>
      </c>
      <c r="M162" s="122">
        <f t="shared" si="7"/>
        <v>-2</v>
      </c>
      <c r="N162" s="120">
        <f t="shared" si="8"/>
        <v>31</v>
      </c>
      <c r="O162" s="121">
        <f t="shared" si="9"/>
        <v>17</v>
      </c>
      <c r="P162" s="120">
        <v>9</v>
      </c>
      <c r="Q162" s="120">
        <v>4</v>
      </c>
      <c r="R162" s="120">
        <v>4</v>
      </c>
      <c r="S162" s="120">
        <v>23</v>
      </c>
      <c r="T162" s="123">
        <v>14</v>
      </c>
      <c r="U162" s="124">
        <f t="shared" si="10"/>
        <v>16</v>
      </c>
      <c r="V162" s="121">
        <f t="shared" si="11"/>
        <v>17</v>
      </c>
      <c r="W162" s="121">
        <v>4</v>
      </c>
      <c r="X162" s="120">
        <v>4</v>
      </c>
      <c r="Y162" s="120">
        <v>9</v>
      </c>
      <c r="Z162" s="120">
        <v>19</v>
      </c>
      <c r="AA162" s="120">
        <v>30</v>
      </c>
    </row>
    <row r="163" spans="1:33" ht="18" hidden="1" customHeight="1" x14ac:dyDescent="0.25">
      <c r="B163" s="119">
        <v>9</v>
      </c>
      <c r="C163" s="335" t="s">
        <v>181</v>
      </c>
      <c r="D163" s="336"/>
      <c r="E163" s="337"/>
      <c r="F163" s="120">
        <f t="shared" si="12"/>
        <v>45</v>
      </c>
      <c r="G163" s="121">
        <f t="shared" si="5"/>
        <v>34</v>
      </c>
      <c r="H163" s="120">
        <f t="shared" si="6"/>
        <v>11</v>
      </c>
      <c r="I163" s="120">
        <f t="shared" si="6"/>
        <v>12</v>
      </c>
      <c r="J163" s="120">
        <f t="shared" si="6"/>
        <v>11</v>
      </c>
      <c r="K163" s="120">
        <f t="shared" si="6"/>
        <v>40</v>
      </c>
      <c r="L163" s="120">
        <f t="shared" si="6"/>
        <v>38</v>
      </c>
      <c r="M163" s="122">
        <f t="shared" si="7"/>
        <v>2</v>
      </c>
      <c r="N163" s="120">
        <f t="shared" si="8"/>
        <v>30</v>
      </c>
      <c r="O163" s="121">
        <f t="shared" si="9"/>
        <v>17</v>
      </c>
      <c r="P163" s="120">
        <v>8</v>
      </c>
      <c r="Q163" s="120">
        <v>6</v>
      </c>
      <c r="R163" s="120">
        <v>3</v>
      </c>
      <c r="S163" s="120">
        <v>26</v>
      </c>
      <c r="T163" s="123">
        <v>18</v>
      </c>
      <c r="U163" s="124">
        <f t="shared" si="10"/>
        <v>15</v>
      </c>
      <c r="V163" s="121">
        <f t="shared" si="11"/>
        <v>17</v>
      </c>
      <c r="W163" s="121">
        <v>3</v>
      </c>
      <c r="X163" s="120">
        <v>6</v>
      </c>
      <c r="Y163" s="120">
        <v>8</v>
      </c>
      <c r="Z163" s="120">
        <v>14</v>
      </c>
      <c r="AA163" s="120">
        <v>20</v>
      </c>
    </row>
    <row r="164" spans="1:33" ht="18" hidden="1" customHeight="1" x14ac:dyDescent="0.25">
      <c r="B164" s="119">
        <v>10</v>
      </c>
      <c r="C164" s="335" t="s">
        <v>182</v>
      </c>
      <c r="D164" s="336"/>
      <c r="E164" s="337"/>
      <c r="F164" s="120">
        <f t="shared" si="12"/>
        <v>44</v>
      </c>
      <c r="G164" s="121">
        <f t="shared" si="5"/>
        <v>34</v>
      </c>
      <c r="H164" s="120">
        <f t="shared" si="6"/>
        <v>11</v>
      </c>
      <c r="I164" s="120">
        <f t="shared" si="6"/>
        <v>11</v>
      </c>
      <c r="J164" s="120">
        <f t="shared" si="6"/>
        <v>12</v>
      </c>
      <c r="K164" s="120">
        <f t="shared" si="6"/>
        <v>57</v>
      </c>
      <c r="L164" s="120">
        <f t="shared" si="6"/>
        <v>50</v>
      </c>
      <c r="M164" s="122">
        <f t="shared" si="7"/>
        <v>7</v>
      </c>
      <c r="N164" s="120">
        <f t="shared" si="8"/>
        <v>29</v>
      </c>
      <c r="O164" s="121">
        <f t="shared" si="9"/>
        <v>17</v>
      </c>
      <c r="P164" s="120">
        <v>7</v>
      </c>
      <c r="Q164" s="120">
        <v>8</v>
      </c>
      <c r="R164" s="120">
        <v>2</v>
      </c>
      <c r="S164" s="120">
        <v>33</v>
      </c>
      <c r="T164" s="123">
        <v>20</v>
      </c>
      <c r="U164" s="124">
        <f t="shared" si="10"/>
        <v>15</v>
      </c>
      <c r="V164" s="121">
        <f t="shared" si="11"/>
        <v>17</v>
      </c>
      <c r="W164" s="121">
        <v>4</v>
      </c>
      <c r="X164" s="120">
        <v>3</v>
      </c>
      <c r="Y164" s="120">
        <v>10</v>
      </c>
      <c r="Z164" s="120">
        <v>24</v>
      </c>
      <c r="AA164" s="120">
        <v>30</v>
      </c>
    </row>
    <row r="165" spans="1:33" ht="18" hidden="1" customHeight="1" x14ac:dyDescent="0.25">
      <c r="B165" s="119">
        <v>11</v>
      </c>
      <c r="C165" s="335" t="s">
        <v>183</v>
      </c>
      <c r="D165" s="336"/>
      <c r="E165" s="337"/>
      <c r="F165" s="120">
        <f t="shared" si="12"/>
        <v>44</v>
      </c>
      <c r="G165" s="121">
        <f t="shared" si="5"/>
        <v>34</v>
      </c>
      <c r="H165" s="120">
        <f t="shared" si="6"/>
        <v>11</v>
      </c>
      <c r="I165" s="120">
        <f t="shared" si="6"/>
        <v>11</v>
      </c>
      <c r="J165" s="120">
        <f t="shared" si="6"/>
        <v>12</v>
      </c>
      <c r="K165" s="120">
        <f t="shared" si="6"/>
        <v>42</v>
      </c>
      <c r="L165" s="120">
        <f t="shared" si="6"/>
        <v>45</v>
      </c>
      <c r="M165" s="122">
        <f t="shared" si="7"/>
        <v>-3</v>
      </c>
      <c r="N165" s="120">
        <f t="shared" si="8"/>
        <v>28</v>
      </c>
      <c r="O165" s="121">
        <f t="shared" si="9"/>
        <v>17</v>
      </c>
      <c r="P165" s="120">
        <v>8</v>
      </c>
      <c r="Q165" s="120">
        <v>4</v>
      </c>
      <c r="R165" s="120">
        <v>5</v>
      </c>
      <c r="S165" s="120">
        <v>16</v>
      </c>
      <c r="T165" s="123">
        <v>14</v>
      </c>
      <c r="U165" s="124">
        <f t="shared" si="10"/>
        <v>16</v>
      </c>
      <c r="V165" s="121">
        <f t="shared" si="11"/>
        <v>17</v>
      </c>
      <c r="W165" s="121">
        <v>3</v>
      </c>
      <c r="X165" s="120">
        <v>7</v>
      </c>
      <c r="Y165" s="120">
        <v>7</v>
      </c>
      <c r="Z165" s="120">
        <v>26</v>
      </c>
      <c r="AA165" s="120">
        <v>31</v>
      </c>
    </row>
    <row r="166" spans="1:33" ht="18" hidden="1" customHeight="1" x14ac:dyDescent="0.25">
      <c r="B166" s="119">
        <v>12</v>
      </c>
      <c r="C166" s="335" t="s">
        <v>184</v>
      </c>
      <c r="D166" s="336"/>
      <c r="E166" s="337"/>
      <c r="F166" s="120">
        <f t="shared" si="12"/>
        <v>44</v>
      </c>
      <c r="G166" s="121">
        <f t="shared" si="5"/>
        <v>34</v>
      </c>
      <c r="H166" s="120">
        <f t="shared" si="6"/>
        <v>11</v>
      </c>
      <c r="I166" s="120">
        <f t="shared" si="6"/>
        <v>11</v>
      </c>
      <c r="J166" s="120">
        <f t="shared" si="6"/>
        <v>12</v>
      </c>
      <c r="K166" s="120">
        <f t="shared" si="6"/>
        <v>43</v>
      </c>
      <c r="L166" s="120">
        <f t="shared" si="6"/>
        <v>58</v>
      </c>
      <c r="M166" s="122">
        <f t="shared" si="7"/>
        <v>-15</v>
      </c>
      <c r="N166" s="120">
        <f t="shared" si="8"/>
        <v>28</v>
      </c>
      <c r="O166" s="121">
        <f t="shared" si="9"/>
        <v>17</v>
      </c>
      <c r="P166" s="120">
        <v>8</v>
      </c>
      <c r="Q166" s="120">
        <v>4</v>
      </c>
      <c r="R166" s="120">
        <v>5</v>
      </c>
      <c r="S166" s="120">
        <v>25</v>
      </c>
      <c r="T166" s="123">
        <v>25</v>
      </c>
      <c r="U166" s="124">
        <f t="shared" si="10"/>
        <v>16</v>
      </c>
      <c r="V166" s="121">
        <f t="shared" si="11"/>
        <v>17</v>
      </c>
      <c r="W166" s="121">
        <v>3</v>
      </c>
      <c r="X166" s="120">
        <v>7</v>
      </c>
      <c r="Y166" s="120">
        <v>7</v>
      </c>
      <c r="Z166" s="120">
        <v>18</v>
      </c>
      <c r="AA166" s="120">
        <v>33</v>
      </c>
    </row>
    <row r="167" spans="1:33" ht="18" hidden="1" customHeight="1" x14ac:dyDescent="0.25">
      <c r="B167" s="119">
        <v>13</v>
      </c>
      <c r="C167" s="335" t="s">
        <v>185</v>
      </c>
      <c r="D167" s="336"/>
      <c r="E167" s="337"/>
      <c r="F167" s="120">
        <f t="shared" si="12"/>
        <v>43</v>
      </c>
      <c r="G167" s="121">
        <f t="shared" si="5"/>
        <v>34</v>
      </c>
      <c r="H167" s="120">
        <f t="shared" si="6"/>
        <v>11</v>
      </c>
      <c r="I167" s="120">
        <f t="shared" si="6"/>
        <v>10</v>
      </c>
      <c r="J167" s="120">
        <f t="shared" si="6"/>
        <v>13</v>
      </c>
      <c r="K167" s="120">
        <f t="shared" si="6"/>
        <v>40</v>
      </c>
      <c r="L167" s="120">
        <f t="shared" si="6"/>
        <v>50</v>
      </c>
      <c r="M167" s="122">
        <f t="shared" si="7"/>
        <v>-10</v>
      </c>
      <c r="N167" s="120">
        <f t="shared" si="8"/>
        <v>32</v>
      </c>
      <c r="O167" s="121">
        <f t="shared" si="9"/>
        <v>17</v>
      </c>
      <c r="P167" s="120">
        <v>9</v>
      </c>
      <c r="Q167" s="120">
        <v>5</v>
      </c>
      <c r="R167" s="120">
        <v>3</v>
      </c>
      <c r="S167" s="120">
        <v>26</v>
      </c>
      <c r="T167" s="123">
        <v>16</v>
      </c>
      <c r="U167" s="124">
        <f t="shared" si="10"/>
        <v>11</v>
      </c>
      <c r="V167" s="121">
        <f t="shared" si="11"/>
        <v>17</v>
      </c>
      <c r="W167" s="121">
        <v>2</v>
      </c>
      <c r="X167" s="120">
        <v>5</v>
      </c>
      <c r="Y167" s="120">
        <v>10</v>
      </c>
      <c r="Z167" s="120">
        <v>14</v>
      </c>
      <c r="AA167" s="120">
        <v>34</v>
      </c>
    </row>
    <row r="168" spans="1:33" ht="18" hidden="1" customHeight="1" x14ac:dyDescent="0.25">
      <c r="B168" s="154">
        <v>14</v>
      </c>
      <c r="C168" s="338" t="s">
        <v>186</v>
      </c>
      <c r="D168" s="339"/>
      <c r="E168" s="340"/>
      <c r="F168" s="155">
        <f>N168+U168-2</f>
        <v>42</v>
      </c>
      <c r="G168" s="156">
        <f t="shared" si="5"/>
        <v>34</v>
      </c>
      <c r="H168" s="155">
        <f t="shared" si="6"/>
        <v>13</v>
      </c>
      <c r="I168" s="155">
        <f t="shared" si="6"/>
        <v>5</v>
      </c>
      <c r="J168" s="155">
        <f t="shared" si="6"/>
        <v>16</v>
      </c>
      <c r="K168" s="155">
        <f t="shared" si="6"/>
        <v>58</v>
      </c>
      <c r="L168" s="155">
        <f t="shared" si="6"/>
        <v>59</v>
      </c>
      <c r="M168" s="157">
        <f t="shared" si="7"/>
        <v>-1</v>
      </c>
      <c r="N168" s="155">
        <f t="shared" si="8"/>
        <v>29</v>
      </c>
      <c r="O168" s="156">
        <f t="shared" si="9"/>
        <v>17</v>
      </c>
      <c r="P168" s="155">
        <v>9</v>
      </c>
      <c r="Q168" s="155">
        <v>2</v>
      </c>
      <c r="R168" s="155">
        <v>6</v>
      </c>
      <c r="S168" s="155">
        <v>31</v>
      </c>
      <c r="T168" s="158">
        <v>22</v>
      </c>
      <c r="U168" s="159">
        <f t="shared" si="10"/>
        <v>15</v>
      </c>
      <c r="V168" s="156">
        <f t="shared" si="11"/>
        <v>17</v>
      </c>
      <c r="W168" s="156">
        <v>4</v>
      </c>
      <c r="X168" s="155">
        <v>3</v>
      </c>
      <c r="Y168" s="155">
        <v>10</v>
      </c>
      <c r="Z168" s="155">
        <v>27</v>
      </c>
      <c r="AA168" s="155">
        <v>37</v>
      </c>
    </row>
    <row r="169" spans="1:33" ht="18" hidden="1" customHeight="1" x14ac:dyDescent="0.25">
      <c r="B169" s="125">
        <v>15</v>
      </c>
      <c r="C169" s="359" t="s">
        <v>187</v>
      </c>
      <c r="D169" s="360"/>
      <c r="E169" s="361"/>
      <c r="F169" s="126">
        <f>N169+U169</f>
        <v>41</v>
      </c>
      <c r="G169" s="127">
        <f t="shared" si="5"/>
        <v>34</v>
      </c>
      <c r="H169" s="126">
        <f t="shared" si="6"/>
        <v>9</v>
      </c>
      <c r="I169" s="126">
        <f t="shared" si="6"/>
        <v>14</v>
      </c>
      <c r="J169" s="126">
        <f t="shared" si="6"/>
        <v>11</v>
      </c>
      <c r="K169" s="126">
        <f t="shared" si="6"/>
        <v>44</v>
      </c>
      <c r="L169" s="126">
        <f t="shared" si="6"/>
        <v>50</v>
      </c>
      <c r="M169" s="128">
        <f t="shared" si="7"/>
        <v>-6</v>
      </c>
      <c r="N169" s="126">
        <f t="shared" si="8"/>
        <v>20</v>
      </c>
      <c r="O169" s="127">
        <f t="shared" si="9"/>
        <v>17</v>
      </c>
      <c r="P169" s="126">
        <v>4</v>
      </c>
      <c r="Q169" s="126">
        <v>8</v>
      </c>
      <c r="R169" s="126">
        <v>5</v>
      </c>
      <c r="S169" s="126">
        <v>20</v>
      </c>
      <c r="T169" s="129">
        <v>22</v>
      </c>
      <c r="U169" s="130">
        <f t="shared" si="10"/>
        <v>21</v>
      </c>
      <c r="V169" s="127">
        <f t="shared" si="11"/>
        <v>17</v>
      </c>
      <c r="W169" s="127">
        <v>5</v>
      </c>
      <c r="X169" s="126">
        <v>6</v>
      </c>
      <c r="Y169" s="126">
        <v>6</v>
      </c>
      <c r="Z169" s="126">
        <v>24</v>
      </c>
      <c r="AA169" s="126">
        <v>28</v>
      </c>
    </row>
    <row r="170" spans="1:33" ht="18" hidden="1" customHeight="1" x14ac:dyDescent="0.25">
      <c r="B170" s="131">
        <v>16</v>
      </c>
      <c r="C170" s="321" t="s">
        <v>188</v>
      </c>
      <c r="D170" s="322"/>
      <c r="E170" s="323"/>
      <c r="F170" s="132">
        <f>N170+U170</f>
        <v>30</v>
      </c>
      <c r="G170" s="133">
        <f t="shared" si="5"/>
        <v>34</v>
      </c>
      <c r="H170" s="132">
        <f t="shared" si="6"/>
        <v>8</v>
      </c>
      <c r="I170" s="132">
        <f t="shared" si="6"/>
        <v>6</v>
      </c>
      <c r="J170" s="132">
        <f t="shared" si="6"/>
        <v>20</v>
      </c>
      <c r="K170" s="132">
        <f t="shared" si="6"/>
        <v>43</v>
      </c>
      <c r="L170" s="132">
        <f t="shared" si="6"/>
        <v>60</v>
      </c>
      <c r="M170" s="134">
        <f t="shared" si="7"/>
        <v>-17</v>
      </c>
      <c r="N170" s="132">
        <f t="shared" si="8"/>
        <v>20</v>
      </c>
      <c r="O170" s="133">
        <f t="shared" si="9"/>
        <v>17</v>
      </c>
      <c r="P170" s="132">
        <v>5</v>
      </c>
      <c r="Q170" s="132">
        <v>5</v>
      </c>
      <c r="R170" s="132">
        <v>7</v>
      </c>
      <c r="S170" s="132">
        <v>24</v>
      </c>
      <c r="T170" s="135">
        <v>28</v>
      </c>
      <c r="U170" s="136">
        <f t="shared" si="10"/>
        <v>10</v>
      </c>
      <c r="V170" s="133">
        <f t="shared" si="11"/>
        <v>17</v>
      </c>
      <c r="W170" s="133">
        <v>3</v>
      </c>
      <c r="X170" s="132">
        <v>1</v>
      </c>
      <c r="Y170" s="132">
        <v>13</v>
      </c>
      <c r="Z170" s="132">
        <v>19</v>
      </c>
      <c r="AA170" s="132">
        <v>32</v>
      </c>
    </row>
    <row r="171" spans="1:33" ht="18" hidden="1" customHeight="1" x14ac:dyDescent="0.25">
      <c r="B171" s="131">
        <v>17</v>
      </c>
      <c r="C171" s="321" t="s">
        <v>189</v>
      </c>
      <c r="D171" s="322"/>
      <c r="E171" s="323"/>
      <c r="F171" s="132">
        <f>N171+U171</f>
        <v>28</v>
      </c>
      <c r="G171" s="133">
        <f t="shared" si="5"/>
        <v>34</v>
      </c>
      <c r="H171" s="132">
        <f t="shared" ref="H171:L172" si="13">P171+W171</f>
        <v>7</v>
      </c>
      <c r="I171" s="132">
        <f t="shared" si="13"/>
        <v>7</v>
      </c>
      <c r="J171" s="132">
        <f t="shared" si="13"/>
        <v>20</v>
      </c>
      <c r="K171" s="132">
        <f t="shared" si="13"/>
        <v>37</v>
      </c>
      <c r="L171" s="132">
        <f t="shared" si="13"/>
        <v>63</v>
      </c>
      <c r="M171" s="134">
        <f t="shared" si="7"/>
        <v>-26</v>
      </c>
      <c r="N171" s="132">
        <f t="shared" si="8"/>
        <v>19</v>
      </c>
      <c r="O171" s="133">
        <f t="shared" si="9"/>
        <v>17</v>
      </c>
      <c r="P171" s="132">
        <v>5</v>
      </c>
      <c r="Q171" s="132">
        <v>4</v>
      </c>
      <c r="R171" s="132">
        <v>8</v>
      </c>
      <c r="S171" s="132">
        <v>26</v>
      </c>
      <c r="T171" s="135">
        <v>30</v>
      </c>
      <c r="U171" s="136">
        <f t="shared" si="10"/>
        <v>9</v>
      </c>
      <c r="V171" s="133">
        <f t="shared" si="11"/>
        <v>17</v>
      </c>
      <c r="W171" s="133">
        <v>2</v>
      </c>
      <c r="X171" s="132">
        <v>3</v>
      </c>
      <c r="Y171" s="132">
        <v>12</v>
      </c>
      <c r="Z171" s="132">
        <v>11</v>
      </c>
      <c r="AA171" s="132">
        <v>33</v>
      </c>
    </row>
    <row r="172" spans="1:33" ht="18" hidden="1" customHeight="1" x14ac:dyDescent="0.25">
      <c r="B172" s="131">
        <v>18</v>
      </c>
      <c r="C172" s="324" t="s">
        <v>190</v>
      </c>
      <c r="D172" s="325"/>
      <c r="E172" s="326"/>
      <c r="F172" s="132">
        <f>N172+U172</f>
        <v>21</v>
      </c>
      <c r="G172" s="133">
        <f t="shared" si="5"/>
        <v>34</v>
      </c>
      <c r="H172" s="132">
        <f t="shared" si="13"/>
        <v>5</v>
      </c>
      <c r="I172" s="132">
        <f t="shared" si="13"/>
        <v>6</v>
      </c>
      <c r="J172" s="132">
        <f t="shared" si="13"/>
        <v>23</v>
      </c>
      <c r="K172" s="132">
        <f t="shared" si="13"/>
        <v>25</v>
      </c>
      <c r="L172" s="132">
        <f t="shared" si="13"/>
        <v>69</v>
      </c>
      <c r="M172" s="134">
        <f t="shared" si="7"/>
        <v>-44</v>
      </c>
      <c r="N172" s="132">
        <f t="shared" si="8"/>
        <v>19</v>
      </c>
      <c r="O172" s="133">
        <f t="shared" si="9"/>
        <v>17</v>
      </c>
      <c r="P172" s="132">
        <v>5</v>
      </c>
      <c r="Q172" s="132">
        <v>4</v>
      </c>
      <c r="R172" s="132">
        <v>8</v>
      </c>
      <c r="S172" s="132">
        <v>18</v>
      </c>
      <c r="T172" s="135">
        <v>28</v>
      </c>
      <c r="U172" s="136">
        <f t="shared" si="10"/>
        <v>2</v>
      </c>
      <c r="V172" s="133">
        <f t="shared" si="11"/>
        <v>17</v>
      </c>
      <c r="W172" s="133">
        <v>0</v>
      </c>
      <c r="X172" s="132">
        <v>2</v>
      </c>
      <c r="Y172" s="132">
        <v>15</v>
      </c>
      <c r="Z172" s="132">
        <v>7</v>
      </c>
      <c r="AA172" s="132">
        <v>41</v>
      </c>
    </row>
    <row r="173" spans="1:33" s="19" customFormat="1" ht="18" hidden="1" customHeight="1" x14ac:dyDescent="0.25">
      <c r="B173" s="137"/>
      <c r="C173" s="139"/>
      <c r="D173" s="138"/>
      <c r="E173" s="138"/>
      <c r="F173" s="139"/>
      <c r="G173" s="139">
        <f>SUM(G155:G172)</f>
        <v>612</v>
      </c>
      <c r="H173" s="139">
        <f t="shared" ref="H173:AA173" si="14">SUM(H155:H172)</f>
        <v>218</v>
      </c>
      <c r="I173" s="139">
        <f t="shared" si="14"/>
        <v>176</v>
      </c>
      <c r="J173" s="139">
        <f t="shared" si="14"/>
        <v>218</v>
      </c>
      <c r="K173" s="139">
        <f t="shared" si="14"/>
        <v>854</v>
      </c>
      <c r="L173" s="139">
        <f t="shared" si="14"/>
        <v>854</v>
      </c>
      <c r="M173" s="139">
        <f t="shared" si="14"/>
        <v>0</v>
      </c>
      <c r="N173" s="139">
        <f t="shared" si="14"/>
        <v>532</v>
      </c>
      <c r="O173" s="139">
        <f t="shared" si="14"/>
        <v>306</v>
      </c>
      <c r="P173" s="139">
        <f t="shared" si="14"/>
        <v>148</v>
      </c>
      <c r="Q173" s="139">
        <f t="shared" si="14"/>
        <v>88</v>
      </c>
      <c r="R173" s="139">
        <f t="shared" si="14"/>
        <v>70</v>
      </c>
      <c r="S173" s="139">
        <f t="shared" si="14"/>
        <v>497</v>
      </c>
      <c r="T173" s="139">
        <f t="shared" si="14"/>
        <v>357</v>
      </c>
      <c r="U173" s="139">
        <f t="shared" si="14"/>
        <v>298</v>
      </c>
      <c r="V173" s="139">
        <f t="shared" si="14"/>
        <v>306</v>
      </c>
      <c r="W173" s="139">
        <f t="shared" si="14"/>
        <v>70</v>
      </c>
      <c r="X173" s="139">
        <f t="shared" si="14"/>
        <v>88</v>
      </c>
      <c r="Y173" s="139">
        <f t="shared" si="14"/>
        <v>148</v>
      </c>
      <c r="Z173" s="139">
        <f t="shared" si="14"/>
        <v>357</v>
      </c>
      <c r="AA173" s="139">
        <f t="shared" si="14"/>
        <v>497</v>
      </c>
    </row>
    <row r="174" spans="1:33" ht="28.5" hidden="1" customHeight="1" x14ac:dyDescent="0.25">
      <c r="A174" s="140"/>
      <c r="B174" s="310" t="s">
        <v>191</v>
      </c>
      <c r="C174" s="311"/>
      <c r="D174" s="311"/>
      <c r="E174" s="311"/>
      <c r="F174" s="311"/>
      <c r="G174" s="311"/>
      <c r="H174" s="311"/>
      <c r="I174" s="311"/>
      <c r="J174" s="311"/>
      <c r="K174" s="311"/>
      <c r="L174" s="311"/>
      <c r="M174" s="311"/>
      <c r="N174" s="311"/>
      <c r="O174" s="311"/>
      <c r="P174" s="311"/>
      <c r="Q174" s="311"/>
      <c r="R174" s="311"/>
      <c r="S174" s="311"/>
      <c r="T174" s="311"/>
      <c r="U174" s="311"/>
      <c r="V174" s="311"/>
      <c r="W174" s="311"/>
      <c r="X174" s="311"/>
      <c r="Y174" s="142"/>
      <c r="Z174" s="142"/>
      <c r="AA174" s="143"/>
      <c r="AB174" s="144"/>
      <c r="AC174" s="145"/>
      <c r="AD174" s="145"/>
      <c r="AE174" s="145"/>
      <c r="AF174" s="145"/>
      <c r="AG174" s="145"/>
    </row>
    <row r="175" spans="1:33" ht="50.25" hidden="1" customHeight="1" x14ac:dyDescent="0.25">
      <c r="A175" s="140"/>
      <c r="B175" s="312" t="s">
        <v>224</v>
      </c>
      <c r="C175" s="311"/>
      <c r="D175" s="311"/>
      <c r="E175" s="311"/>
      <c r="F175" s="311"/>
      <c r="G175" s="311"/>
      <c r="H175" s="311"/>
      <c r="I175" s="311"/>
      <c r="J175" s="311"/>
      <c r="K175" s="311"/>
      <c r="L175" s="311"/>
      <c r="M175" s="311"/>
      <c r="N175" s="311"/>
      <c r="O175" s="311"/>
      <c r="P175" s="311"/>
      <c r="Q175" s="311"/>
      <c r="R175" s="311"/>
      <c r="S175" s="311"/>
      <c r="T175" s="311"/>
      <c r="U175" s="311"/>
      <c r="V175" s="311"/>
      <c r="W175" s="311"/>
      <c r="X175" s="311"/>
      <c r="Y175" s="147"/>
      <c r="Z175" s="147"/>
      <c r="AA175" s="148"/>
      <c r="AB175" s="100"/>
      <c r="AC175" s="149"/>
      <c r="AD175" s="150"/>
      <c r="AE175" s="150"/>
      <c r="AF175" s="150"/>
      <c r="AG175" s="150"/>
    </row>
    <row r="176" spans="1:33" ht="15.75" hidden="1" customHeight="1" x14ac:dyDescent="0.25">
      <c r="A176" s="140"/>
      <c r="B176" s="146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7"/>
      <c r="Z176" s="147"/>
      <c r="AA176" s="148"/>
      <c r="AB176" s="100"/>
      <c r="AC176" s="149"/>
      <c r="AD176" s="150"/>
      <c r="AE176" s="150"/>
      <c r="AF176" s="150"/>
      <c r="AG176" s="150"/>
    </row>
    <row r="177" spans="1:28" ht="16.5" hidden="1" customHeight="1" thickBot="1" x14ac:dyDescent="0.35">
      <c r="A177" s="362" t="s">
        <v>209</v>
      </c>
      <c r="B177" s="363"/>
      <c r="C177" s="363"/>
      <c r="D177" s="363"/>
      <c r="E177" s="363"/>
      <c r="F177" s="363"/>
      <c r="G177" s="363"/>
      <c r="H177" s="363"/>
      <c r="I177" s="363"/>
      <c r="J177" s="363"/>
      <c r="K177" s="363"/>
      <c r="L177" s="363"/>
      <c r="M177" s="363"/>
      <c r="N177" s="363"/>
      <c r="O177" s="363"/>
      <c r="P177" s="363"/>
      <c r="Q177" s="363"/>
      <c r="R177" s="363"/>
      <c r="S177" s="363"/>
      <c r="T177" s="363"/>
      <c r="U177" s="363"/>
      <c r="V177" s="363"/>
      <c r="W177" s="363"/>
      <c r="X177" s="363"/>
      <c r="Y177" s="363"/>
      <c r="Z177" s="99"/>
      <c r="AA177" s="99"/>
      <c r="AB177" s="99"/>
    </row>
    <row r="178" spans="1:28" ht="22.5" hidden="1" customHeight="1" thickBot="1" x14ac:dyDescent="0.3">
      <c r="B178" s="313" t="s">
        <v>206</v>
      </c>
      <c r="C178" s="314"/>
      <c r="D178" s="314"/>
      <c r="E178" s="315"/>
      <c r="F178" s="319" t="s">
        <v>167</v>
      </c>
      <c r="G178" s="319"/>
      <c r="H178" s="319"/>
      <c r="I178" s="319"/>
      <c r="J178" s="319"/>
      <c r="K178" s="319"/>
      <c r="L178" s="319"/>
      <c r="M178" s="319"/>
      <c r="N178" s="319"/>
      <c r="O178" s="319"/>
      <c r="P178" s="319"/>
      <c r="Q178" s="319"/>
      <c r="R178" s="319"/>
      <c r="S178" s="319"/>
      <c r="T178" s="319"/>
      <c r="U178" s="319"/>
      <c r="V178" s="319"/>
      <c r="W178" s="319"/>
      <c r="X178" s="319"/>
      <c r="Y178" s="319"/>
      <c r="Z178" s="319"/>
      <c r="AA178" s="319"/>
    </row>
    <row r="179" spans="1:28" ht="22.5" hidden="1" customHeight="1" thickBot="1" x14ac:dyDescent="0.3">
      <c r="B179" s="316"/>
      <c r="C179" s="317"/>
      <c r="D179" s="317"/>
      <c r="E179" s="318"/>
      <c r="F179" s="319" t="s">
        <v>0</v>
      </c>
      <c r="G179" s="320"/>
      <c r="H179" s="320"/>
      <c r="I179" s="320"/>
      <c r="J179" s="320"/>
      <c r="K179" s="320"/>
      <c r="L179" s="320"/>
      <c r="M179" s="320"/>
      <c r="N179" s="320" t="s">
        <v>1</v>
      </c>
      <c r="O179" s="320"/>
      <c r="P179" s="320"/>
      <c r="Q179" s="320"/>
      <c r="R179" s="320"/>
      <c r="S179" s="320"/>
      <c r="T179" s="320"/>
      <c r="U179" s="320" t="s">
        <v>168</v>
      </c>
      <c r="V179" s="320"/>
      <c r="W179" s="320"/>
      <c r="X179" s="320"/>
      <c r="Y179" s="320"/>
      <c r="Z179" s="320"/>
      <c r="AA179" s="320"/>
    </row>
    <row r="180" spans="1:28" ht="22.5" hidden="1" customHeight="1" x14ac:dyDescent="0.25">
      <c r="B180" s="357" t="s">
        <v>3</v>
      </c>
      <c r="C180" s="327" t="s">
        <v>169</v>
      </c>
      <c r="D180" s="328"/>
      <c r="E180" s="329"/>
      <c r="F180" s="333" t="s">
        <v>5</v>
      </c>
      <c r="G180" s="333" t="s">
        <v>6</v>
      </c>
      <c r="H180" s="333" t="s">
        <v>7</v>
      </c>
      <c r="I180" s="333" t="s">
        <v>8</v>
      </c>
      <c r="J180" s="333" t="s">
        <v>9</v>
      </c>
      <c r="K180" s="333" t="s">
        <v>170</v>
      </c>
      <c r="L180" s="333" t="s">
        <v>171</v>
      </c>
      <c r="M180" s="334" t="s">
        <v>172</v>
      </c>
      <c r="N180" s="356" t="s">
        <v>5</v>
      </c>
      <c r="O180" s="333" t="s">
        <v>6</v>
      </c>
      <c r="P180" s="333" t="s">
        <v>7</v>
      </c>
      <c r="Q180" s="333" t="s">
        <v>8</v>
      </c>
      <c r="R180" s="333" t="s">
        <v>9</v>
      </c>
      <c r="S180" s="333" t="s">
        <v>170</v>
      </c>
      <c r="T180" s="334" t="s">
        <v>171</v>
      </c>
      <c r="U180" s="356" t="s">
        <v>5</v>
      </c>
      <c r="V180" s="333" t="s">
        <v>6</v>
      </c>
      <c r="W180" s="333" t="s">
        <v>7</v>
      </c>
      <c r="X180" s="333" t="s">
        <v>8</v>
      </c>
      <c r="Y180" s="333" t="s">
        <v>9</v>
      </c>
      <c r="Z180" s="333" t="s">
        <v>170</v>
      </c>
      <c r="AA180" s="334" t="s">
        <v>171</v>
      </c>
    </row>
    <row r="181" spans="1:28" ht="22.5" hidden="1" customHeight="1" x14ac:dyDescent="0.25">
      <c r="B181" s="358"/>
      <c r="C181" s="330"/>
      <c r="D181" s="331"/>
      <c r="E181" s="332"/>
      <c r="F181" s="333"/>
      <c r="G181" s="333"/>
      <c r="H181" s="333" t="s">
        <v>7</v>
      </c>
      <c r="I181" s="333" t="s">
        <v>8</v>
      </c>
      <c r="J181" s="333" t="s">
        <v>9</v>
      </c>
      <c r="K181" s="333" t="s">
        <v>170</v>
      </c>
      <c r="L181" s="333" t="s">
        <v>171</v>
      </c>
      <c r="M181" s="334"/>
      <c r="N181" s="356"/>
      <c r="O181" s="333" t="s">
        <v>6</v>
      </c>
      <c r="P181" s="333" t="s">
        <v>7</v>
      </c>
      <c r="Q181" s="333" t="s">
        <v>8</v>
      </c>
      <c r="R181" s="333" t="s">
        <v>9</v>
      </c>
      <c r="S181" s="333" t="s">
        <v>170</v>
      </c>
      <c r="T181" s="334" t="s">
        <v>171</v>
      </c>
      <c r="U181" s="356"/>
      <c r="V181" s="333" t="s">
        <v>6</v>
      </c>
      <c r="W181" s="333" t="s">
        <v>7</v>
      </c>
      <c r="X181" s="333" t="s">
        <v>8</v>
      </c>
      <c r="Y181" s="333" t="s">
        <v>9</v>
      </c>
      <c r="Z181" s="333" t="s">
        <v>170</v>
      </c>
      <c r="AA181" s="334" t="s">
        <v>171</v>
      </c>
    </row>
    <row r="182" spans="1:28" ht="18" hidden="1" customHeight="1" x14ac:dyDescent="0.25">
      <c r="B182" s="101">
        <v>1</v>
      </c>
      <c r="C182" s="353" t="s">
        <v>193</v>
      </c>
      <c r="D182" s="354" t="s">
        <v>193</v>
      </c>
      <c r="E182" s="355"/>
      <c r="F182" s="102">
        <f t="shared" ref="F182:L197" si="15">SUM(N182+U182)</f>
        <v>74</v>
      </c>
      <c r="G182" s="103">
        <f t="shared" si="15"/>
        <v>34</v>
      </c>
      <c r="H182" s="102">
        <f t="shared" si="15"/>
        <v>22</v>
      </c>
      <c r="I182" s="102">
        <f t="shared" si="15"/>
        <v>8</v>
      </c>
      <c r="J182" s="102">
        <f t="shared" si="15"/>
        <v>4</v>
      </c>
      <c r="K182" s="102">
        <f t="shared" si="15"/>
        <v>64</v>
      </c>
      <c r="L182" s="102">
        <f t="shared" si="15"/>
        <v>39</v>
      </c>
      <c r="M182" s="104">
        <f t="shared" ref="M182:M199" si="16">K182-L182</f>
        <v>25</v>
      </c>
      <c r="N182" s="102">
        <f t="shared" ref="N182:N199" si="17">(P182*3)+Q182</f>
        <v>44</v>
      </c>
      <c r="O182" s="103">
        <f t="shared" ref="O182:O199" si="18">SUM(P182:R182)</f>
        <v>17</v>
      </c>
      <c r="P182" s="102">
        <v>14</v>
      </c>
      <c r="Q182" s="102">
        <v>2</v>
      </c>
      <c r="R182" s="102">
        <v>1</v>
      </c>
      <c r="S182" s="102">
        <v>39</v>
      </c>
      <c r="T182" s="105">
        <v>16</v>
      </c>
      <c r="U182" s="106">
        <f t="shared" ref="U182:U199" si="19">(W182*3)+X182</f>
        <v>30</v>
      </c>
      <c r="V182" s="103">
        <f t="shared" ref="V182:V199" si="20">SUM(W182:Y182)</f>
        <v>17</v>
      </c>
      <c r="W182" s="103">
        <v>8</v>
      </c>
      <c r="X182" s="102">
        <v>6</v>
      </c>
      <c r="Y182" s="102">
        <v>3</v>
      </c>
      <c r="Z182" s="102">
        <v>25</v>
      </c>
      <c r="AA182" s="102">
        <v>23</v>
      </c>
    </row>
    <row r="183" spans="1:28" ht="18" hidden="1" customHeight="1" x14ac:dyDescent="0.25">
      <c r="B183" s="113">
        <v>2</v>
      </c>
      <c r="C183" s="347" t="s">
        <v>174</v>
      </c>
      <c r="D183" s="348" t="s">
        <v>174</v>
      </c>
      <c r="E183" s="349"/>
      <c r="F183" s="114">
        <f t="shared" si="15"/>
        <v>69</v>
      </c>
      <c r="G183" s="115">
        <f t="shared" si="15"/>
        <v>34</v>
      </c>
      <c r="H183" s="114">
        <f t="shared" si="15"/>
        <v>19</v>
      </c>
      <c r="I183" s="114">
        <f t="shared" si="15"/>
        <v>12</v>
      </c>
      <c r="J183" s="114">
        <f t="shared" si="15"/>
        <v>3</v>
      </c>
      <c r="K183" s="114">
        <f t="shared" si="15"/>
        <v>53</v>
      </c>
      <c r="L183" s="114">
        <f t="shared" si="15"/>
        <v>24</v>
      </c>
      <c r="M183" s="116">
        <f t="shared" si="16"/>
        <v>29</v>
      </c>
      <c r="N183" s="114">
        <f t="shared" si="17"/>
        <v>41</v>
      </c>
      <c r="O183" s="115">
        <f t="shared" si="18"/>
        <v>17</v>
      </c>
      <c r="P183" s="114">
        <v>12</v>
      </c>
      <c r="Q183" s="114">
        <v>5</v>
      </c>
      <c r="R183" s="114">
        <v>0</v>
      </c>
      <c r="S183" s="114">
        <v>29</v>
      </c>
      <c r="T183" s="117">
        <v>11</v>
      </c>
      <c r="U183" s="118">
        <f t="shared" si="19"/>
        <v>28</v>
      </c>
      <c r="V183" s="115">
        <f t="shared" si="20"/>
        <v>17</v>
      </c>
      <c r="W183" s="115">
        <v>7</v>
      </c>
      <c r="X183" s="114">
        <v>7</v>
      </c>
      <c r="Y183" s="114">
        <v>3</v>
      </c>
      <c r="Z183" s="114">
        <v>24</v>
      </c>
      <c r="AA183" s="114">
        <v>13</v>
      </c>
    </row>
    <row r="184" spans="1:28" ht="18" hidden="1" customHeight="1" x14ac:dyDescent="0.25">
      <c r="B184" s="107">
        <v>3</v>
      </c>
      <c r="C184" s="350" t="s">
        <v>184</v>
      </c>
      <c r="D184" s="351" t="s">
        <v>194</v>
      </c>
      <c r="E184" s="352"/>
      <c r="F184" s="108">
        <f t="shared" si="15"/>
        <v>67</v>
      </c>
      <c r="G184" s="109">
        <f t="shared" si="15"/>
        <v>34</v>
      </c>
      <c r="H184" s="108">
        <f t="shared" si="15"/>
        <v>20</v>
      </c>
      <c r="I184" s="108">
        <f t="shared" si="15"/>
        <v>7</v>
      </c>
      <c r="J184" s="108">
        <f t="shared" si="15"/>
        <v>7</v>
      </c>
      <c r="K184" s="108">
        <f t="shared" si="15"/>
        <v>59</v>
      </c>
      <c r="L184" s="108">
        <f t="shared" si="15"/>
        <v>46</v>
      </c>
      <c r="M184" s="110">
        <f t="shared" si="16"/>
        <v>13</v>
      </c>
      <c r="N184" s="108">
        <f t="shared" si="17"/>
        <v>37</v>
      </c>
      <c r="O184" s="109">
        <f t="shared" si="18"/>
        <v>17</v>
      </c>
      <c r="P184" s="108">
        <v>11</v>
      </c>
      <c r="Q184" s="108">
        <v>4</v>
      </c>
      <c r="R184" s="108">
        <v>2</v>
      </c>
      <c r="S184" s="108">
        <v>28</v>
      </c>
      <c r="T184" s="111">
        <v>17</v>
      </c>
      <c r="U184" s="112">
        <f t="shared" si="19"/>
        <v>30</v>
      </c>
      <c r="V184" s="109">
        <f t="shared" si="20"/>
        <v>17</v>
      </c>
      <c r="W184" s="109">
        <v>9</v>
      </c>
      <c r="X184" s="108">
        <v>3</v>
      </c>
      <c r="Y184" s="108">
        <v>5</v>
      </c>
      <c r="Z184" s="108">
        <v>31</v>
      </c>
      <c r="AA184" s="108">
        <v>29</v>
      </c>
    </row>
    <row r="185" spans="1:28" ht="18" hidden="1" customHeight="1" x14ac:dyDescent="0.25">
      <c r="B185" s="107">
        <v>4</v>
      </c>
      <c r="C185" s="350" t="s">
        <v>180</v>
      </c>
      <c r="D185" s="351" t="s">
        <v>180</v>
      </c>
      <c r="E185" s="352"/>
      <c r="F185" s="108">
        <f t="shared" si="15"/>
        <v>62</v>
      </c>
      <c r="G185" s="109">
        <f t="shared" si="15"/>
        <v>34</v>
      </c>
      <c r="H185" s="108">
        <f t="shared" si="15"/>
        <v>17</v>
      </c>
      <c r="I185" s="108">
        <f t="shared" si="15"/>
        <v>11</v>
      </c>
      <c r="J185" s="108">
        <f t="shared" si="15"/>
        <v>6</v>
      </c>
      <c r="K185" s="108">
        <f t="shared" si="15"/>
        <v>57</v>
      </c>
      <c r="L185" s="108">
        <f t="shared" si="15"/>
        <v>33</v>
      </c>
      <c r="M185" s="110">
        <f t="shared" si="16"/>
        <v>24</v>
      </c>
      <c r="N185" s="108">
        <f t="shared" si="17"/>
        <v>41</v>
      </c>
      <c r="O185" s="109">
        <f t="shared" si="18"/>
        <v>17</v>
      </c>
      <c r="P185" s="108">
        <v>13</v>
      </c>
      <c r="Q185" s="108">
        <v>2</v>
      </c>
      <c r="R185" s="108">
        <v>2</v>
      </c>
      <c r="S185" s="108">
        <v>37</v>
      </c>
      <c r="T185" s="111">
        <v>13</v>
      </c>
      <c r="U185" s="112">
        <f t="shared" si="19"/>
        <v>21</v>
      </c>
      <c r="V185" s="109">
        <f t="shared" si="20"/>
        <v>17</v>
      </c>
      <c r="W185" s="109">
        <v>4</v>
      </c>
      <c r="X185" s="108">
        <v>9</v>
      </c>
      <c r="Y185" s="108">
        <v>4</v>
      </c>
      <c r="Z185" s="108">
        <v>20</v>
      </c>
      <c r="AA185" s="108">
        <v>20</v>
      </c>
    </row>
    <row r="186" spans="1:28" ht="18" hidden="1" customHeight="1" x14ac:dyDescent="0.25">
      <c r="B186" s="107">
        <v>5</v>
      </c>
      <c r="C186" s="350" t="s">
        <v>195</v>
      </c>
      <c r="D186" s="351" t="s">
        <v>195</v>
      </c>
      <c r="E186" s="352"/>
      <c r="F186" s="108">
        <f t="shared" si="15"/>
        <v>60</v>
      </c>
      <c r="G186" s="109">
        <f t="shared" si="15"/>
        <v>34</v>
      </c>
      <c r="H186" s="108">
        <f t="shared" si="15"/>
        <v>18</v>
      </c>
      <c r="I186" s="108">
        <f t="shared" si="15"/>
        <v>6</v>
      </c>
      <c r="J186" s="108">
        <f t="shared" si="15"/>
        <v>10</v>
      </c>
      <c r="K186" s="108">
        <f t="shared" si="15"/>
        <v>64</v>
      </c>
      <c r="L186" s="108">
        <f t="shared" si="15"/>
        <v>44</v>
      </c>
      <c r="M186" s="110">
        <f t="shared" si="16"/>
        <v>20</v>
      </c>
      <c r="N186" s="108">
        <f t="shared" si="17"/>
        <v>35</v>
      </c>
      <c r="O186" s="109">
        <f t="shared" si="18"/>
        <v>17</v>
      </c>
      <c r="P186" s="108">
        <v>10</v>
      </c>
      <c r="Q186" s="108">
        <v>5</v>
      </c>
      <c r="R186" s="108">
        <v>2</v>
      </c>
      <c r="S186" s="108">
        <v>34</v>
      </c>
      <c r="T186" s="111">
        <v>17</v>
      </c>
      <c r="U186" s="112">
        <f t="shared" si="19"/>
        <v>25</v>
      </c>
      <c r="V186" s="109">
        <f t="shared" si="20"/>
        <v>17</v>
      </c>
      <c r="W186" s="109">
        <v>8</v>
      </c>
      <c r="X186" s="108">
        <v>1</v>
      </c>
      <c r="Y186" s="108">
        <v>8</v>
      </c>
      <c r="Z186" s="108">
        <v>30</v>
      </c>
      <c r="AA186" s="108">
        <v>27</v>
      </c>
    </row>
    <row r="187" spans="1:28" ht="18" hidden="1" customHeight="1" x14ac:dyDescent="0.25">
      <c r="B187" s="119">
        <v>6</v>
      </c>
      <c r="C187" s="335" t="s">
        <v>196</v>
      </c>
      <c r="D187" s="336" t="s">
        <v>196</v>
      </c>
      <c r="E187" s="337"/>
      <c r="F187" s="120">
        <f>SUM(N187+U187)-6</f>
        <v>56</v>
      </c>
      <c r="G187" s="121">
        <f t="shared" si="15"/>
        <v>34</v>
      </c>
      <c r="H187" s="120">
        <f t="shared" si="15"/>
        <v>19</v>
      </c>
      <c r="I187" s="120">
        <f t="shared" si="15"/>
        <v>5</v>
      </c>
      <c r="J187" s="120">
        <f t="shared" si="15"/>
        <v>10</v>
      </c>
      <c r="K187" s="120">
        <f t="shared" si="15"/>
        <v>72</v>
      </c>
      <c r="L187" s="120">
        <f t="shared" si="15"/>
        <v>44</v>
      </c>
      <c r="M187" s="122">
        <f t="shared" si="16"/>
        <v>28</v>
      </c>
      <c r="N187" s="120">
        <f t="shared" si="17"/>
        <v>41</v>
      </c>
      <c r="O187" s="121">
        <f t="shared" si="18"/>
        <v>17</v>
      </c>
      <c r="P187" s="120">
        <v>13</v>
      </c>
      <c r="Q187" s="120">
        <v>2</v>
      </c>
      <c r="R187" s="120">
        <v>2</v>
      </c>
      <c r="S187" s="120">
        <v>48</v>
      </c>
      <c r="T187" s="123">
        <v>18</v>
      </c>
      <c r="U187" s="124">
        <f t="shared" si="19"/>
        <v>21</v>
      </c>
      <c r="V187" s="121">
        <f t="shared" si="20"/>
        <v>17</v>
      </c>
      <c r="W187" s="121">
        <v>6</v>
      </c>
      <c r="X187" s="120">
        <v>3</v>
      </c>
      <c r="Y187" s="120">
        <v>8</v>
      </c>
      <c r="Z187" s="120">
        <v>24</v>
      </c>
      <c r="AA187" s="120">
        <v>26</v>
      </c>
    </row>
    <row r="188" spans="1:28" ht="18" hidden="1" customHeight="1" x14ac:dyDescent="0.25">
      <c r="B188" s="119">
        <v>7</v>
      </c>
      <c r="C188" s="335" t="s">
        <v>197</v>
      </c>
      <c r="D188" s="336" t="s">
        <v>197</v>
      </c>
      <c r="E188" s="337"/>
      <c r="F188" s="120">
        <f t="shared" ref="F188:L199" si="21">SUM(N188+U188)</f>
        <v>49</v>
      </c>
      <c r="G188" s="121">
        <f t="shared" si="15"/>
        <v>34</v>
      </c>
      <c r="H188" s="120">
        <f t="shared" si="15"/>
        <v>15</v>
      </c>
      <c r="I188" s="120">
        <f t="shared" si="15"/>
        <v>4</v>
      </c>
      <c r="J188" s="120">
        <f t="shared" si="15"/>
        <v>15</v>
      </c>
      <c r="K188" s="120">
        <f t="shared" si="15"/>
        <v>43</v>
      </c>
      <c r="L188" s="120">
        <f t="shared" si="15"/>
        <v>41</v>
      </c>
      <c r="M188" s="122">
        <f t="shared" si="16"/>
        <v>2</v>
      </c>
      <c r="N188" s="120">
        <f t="shared" si="17"/>
        <v>35</v>
      </c>
      <c r="O188" s="121">
        <f t="shared" si="18"/>
        <v>17</v>
      </c>
      <c r="P188" s="120">
        <v>11</v>
      </c>
      <c r="Q188" s="120">
        <v>2</v>
      </c>
      <c r="R188" s="120">
        <v>4</v>
      </c>
      <c r="S188" s="120">
        <v>27</v>
      </c>
      <c r="T188" s="123">
        <v>15</v>
      </c>
      <c r="U188" s="124">
        <f t="shared" si="19"/>
        <v>14</v>
      </c>
      <c r="V188" s="121">
        <f t="shared" si="20"/>
        <v>17</v>
      </c>
      <c r="W188" s="121">
        <v>4</v>
      </c>
      <c r="X188" s="120">
        <v>2</v>
      </c>
      <c r="Y188" s="120">
        <v>11</v>
      </c>
      <c r="Z188" s="120">
        <v>16</v>
      </c>
      <c r="AA188" s="120">
        <v>26</v>
      </c>
    </row>
    <row r="189" spans="1:28" ht="18" hidden="1" customHeight="1" x14ac:dyDescent="0.25">
      <c r="B189" s="119">
        <v>8</v>
      </c>
      <c r="C189" s="335" t="s">
        <v>207</v>
      </c>
      <c r="D189" s="336" t="s">
        <v>198</v>
      </c>
      <c r="E189" s="337"/>
      <c r="F189" s="120">
        <f t="shared" si="21"/>
        <v>44</v>
      </c>
      <c r="G189" s="121">
        <f t="shared" si="15"/>
        <v>34</v>
      </c>
      <c r="H189" s="120">
        <f t="shared" si="15"/>
        <v>12</v>
      </c>
      <c r="I189" s="120">
        <f t="shared" si="15"/>
        <v>8</v>
      </c>
      <c r="J189" s="120">
        <f t="shared" si="15"/>
        <v>14</v>
      </c>
      <c r="K189" s="120">
        <f t="shared" si="15"/>
        <v>51</v>
      </c>
      <c r="L189" s="120">
        <f t="shared" si="15"/>
        <v>57</v>
      </c>
      <c r="M189" s="122">
        <f t="shared" si="16"/>
        <v>-6</v>
      </c>
      <c r="N189" s="120">
        <f t="shared" si="17"/>
        <v>29</v>
      </c>
      <c r="O189" s="121">
        <f t="shared" si="18"/>
        <v>17</v>
      </c>
      <c r="P189" s="120">
        <v>8</v>
      </c>
      <c r="Q189" s="120">
        <v>5</v>
      </c>
      <c r="R189" s="120">
        <v>4</v>
      </c>
      <c r="S189" s="120">
        <v>31</v>
      </c>
      <c r="T189" s="123">
        <v>24</v>
      </c>
      <c r="U189" s="124">
        <f t="shared" si="19"/>
        <v>15</v>
      </c>
      <c r="V189" s="121">
        <f t="shared" si="20"/>
        <v>17</v>
      </c>
      <c r="W189" s="121">
        <v>4</v>
      </c>
      <c r="X189" s="120">
        <v>3</v>
      </c>
      <c r="Y189" s="120">
        <v>10</v>
      </c>
      <c r="Z189" s="120">
        <v>20</v>
      </c>
      <c r="AA189" s="120">
        <v>33</v>
      </c>
    </row>
    <row r="190" spans="1:28" ht="18" hidden="1" customHeight="1" x14ac:dyDescent="0.25">
      <c r="B190" s="119">
        <v>9</v>
      </c>
      <c r="C190" s="335" t="s">
        <v>190</v>
      </c>
      <c r="D190" s="336" t="s">
        <v>199</v>
      </c>
      <c r="E190" s="337"/>
      <c r="F190" s="120">
        <f t="shared" si="21"/>
        <v>44</v>
      </c>
      <c r="G190" s="121">
        <f t="shared" si="15"/>
        <v>34</v>
      </c>
      <c r="H190" s="120">
        <f t="shared" si="15"/>
        <v>12</v>
      </c>
      <c r="I190" s="120">
        <f t="shared" si="15"/>
        <v>8</v>
      </c>
      <c r="J190" s="120">
        <f t="shared" si="15"/>
        <v>14</v>
      </c>
      <c r="K190" s="120">
        <f t="shared" si="15"/>
        <v>42</v>
      </c>
      <c r="L190" s="120">
        <f t="shared" si="15"/>
        <v>52</v>
      </c>
      <c r="M190" s="122">
        <f t="shared" si="16"/>
        <v>-10</v>
      </c>
      <c r="N190" s="120">
        <f t="shared" si="17"/>
        <v>27</v>
      </c>
      <c r="O190" s="121">
        <f t="shared" si="18"/>
        <v>17</v>
      </c>
      <c r="P190" s="120">
        <v>7</v>
      </c>
      <c r="Q190" s="120">
        <v>6</v>
      </c>
      <c r="R190" s="120">
        <v>4</v>
      </c>
      <c r="S190" s="120">
        <v>21</v>
      </c>
      <c r="T190" s="123">
        <v>12</v>
      </c>
      <c r="U190" s="124">
        <f t="shared" si="19"/>
        <v>17</v>
      </c>
      <c r="V190" s="121">
        <f t="shared" si="20"/>
        <v>17</v>
      </c>
      <c r="W190" s="121">
        <v>5</v>
      </c>
      <c r="X190" s="120">
        <v>2</v>
      </c>
      <c r="Y190" s="120">
        <v>10</v>
      </c>
      <c r="Z190" s="120">
        <v>21</v>
      </c>
      <c r="AA190" s="120">
        <v>40</v>
      </c>
    </row>
    <row r="191" spans="1:28" ht="18" hidden="1" customHeight="1" x14ac:dyDescent="0.25">
      <c r="B191" s="119">
        <v>10</v>
      </c>
      <c r="C191" s="335" t="s">
        <v>178</v>
      </c>
      <c r="D191" s="336" t="s">
        <v>178</v>
      </c>
      <c r="E191" s="337"/>
      <c r="F191" s="120">
        <f t="shared" si="21"/>
        <v>44</v>
      </c>
      <c r="G191" s="121">
        <f t="shared" si="15"/>
        <v>34</v>
      </c>
      <c r="H191" s="120">
        <f t="shared" si="15"/>
        <v>11</v>
      </c>
      <c r="I191" s="120">
        <f t="shared" si="15"/>
        <v>11</v>
      </c>
      <c r="J191" s="120">
        <f t="shared" si="15"/>
        <v>12</v>
      </c>
      <c r="K191" s="120">
        <f t="shared" si="15"/>
        <v>44</v>
      </c>
      <c r="L191" s="120">
        <f t="shared" si="15"/>
        <v>45</v>
      </c>
      <c r="M191" s="122">
        <f t="shared" si="16"/>
        <v>-1</v>
      </c>
      <c r="N191" s="120">
        <f t="shared" si="17"/>
        <v>26</v>
      </c>
      <c r="O191" s="121">
        <f t="shared" si="18"/>
        <v>17</v>
      </c>
      <c r="P191" s="120">
        <v>7</v>
      </c>
      <c r="Q191" s="120">
        <v>5</v>
      </c>
      <c r="R191" s="120">
        <v>5</v>
      </c>
      <c r="S191" s="120">
        <v>29</v>
      </c>
      <c r="T191" s="123">
        <v>23</v>
      </c>
      <c r="U191" s="124">
        <f t="shared" si="19"/>
        <v>18</v>
      </c>
      <c r="V191" s="121">
        <f t="shared" si="20"/>
        <v>17</v>
      </c>
      <c r="W191" s="121">
        <v>4</v>
      </c>
      <c r="X191" s="120">
        <v>6</v>
      </c>
      <c r="Y191" s="120">
        <v>7</v>
      </c>
      <c r="Z191" s="120">
        <v>15</v>
      </c>
      <c r="AA191" s="120">
        <v>22</v>
      </c>
    </row>
    <row r="192" spans="1:28" ht="18" hidden="1" customHeight="1" x14ac:dyDescent="0.25">
      <c r="B192" s="172">
        <v>11</v>
      </c>
      <c r="C192" s="344" t="s">
        <v>200</v>
      </c>
      <c r="D192" s="345" t="s">
        <v>200</v>
      </c>
      <c r="E192" s="346"/>
      <c r="F192" s="173">
        <f t="shared" si="21"/>
        <v>43</v>
      </c>
      <c r="G192" s="174">
        <f t="shared" si="15"/>
        <v>34</v>
      </c>
      <c r="H192" s="173">
        <f t="shared" si="15"/>
        <v>11</v>
      </c>
      <c r="I192" s="173">
        <f t="shared" si="15"/>
        <v>10</v>
      </c>
      <c r="J192" s="173">
        <f t="shared" si="15"/>
        <v>13</v>
      </c>
      <c r="K192" s="173">
        <f t="shared" si="15"/>
        <v>48</v>
      </c>
      <c r="L192" s="173">
        <f t="shared" si="15"/>
        <v>39</v>
      </c>
      <c r="M192" s="175">
        <f t="shared" si="16"/>
        <v>9</v>
      </c>
      <c r="N192" s="173">
        <f t="shared" si="17"/>
        <v>34</v>
      </c>
      <c r="O192" s="174">
        <f t="shared" si="18"/>
        <v>17</v>
      </c>
      <c r="P192" s="173">
        <v>10</v>
      </c>
      <c r="Q192" s="173">
        <v>4</v>
      </c>
      <c r="R192" s="173">
        <v>3</v>
      </c>
      <c r="S192" s="173">
        <v>36</v>
      </c>
      <c r="T192" s="176">
        <v>18</v>
      </c>
      <c r="U192" s="177">
        <f t="shared" si="19"/>
        <v>9</v>
      </c>
      <c r="V192" s="174">
        <f t="shared" si="20"/>
        <v>17</v>
      </c>
      <c r="W192" s="174">
        <v>1</v>
      </c>
      <c r="X192" s="173">
        <v>6</v>
      </c>
      <c r="Y192" s="173">
        <v>10</v>
      </c>
      <c r="Z192" s="173">
        <v>12</v>
      </c>
      <c r="AA192" s="173">
        <v>21</v>
      </c>
    </row>
    <row r="193" spans="1:33" ht="18" hidden="1" customHeight="1" x14ac:dyDescent="0.25">
      <c r="B193" s="119">
        <v>12</v>
      </c>
      <c r="C193" s="335" t="s">
        <v>175</v>
      </c>
      <c r="D193" s="336" t="s">
        <v>201</v>
      </c>
      <c r="E193" s="337"/>
      <c r="F193" s="120">
        <f t="shared" si="21"/>
        <v>39</v>
      </c>
      <c r="G193" s="121">
        <f t="shared" si="15"/>
        <v>34</v>
      </c>
      <c r="H193" s="120">
        <f t="shared" si="15"/>
        <v>10</v>
      </c>
      <c r="I193" s="120">
        <f t="shared" si="15"/>
        <v>9</v>
      </c>
      <c r="J193" s="120">
        <f t="shared" si="15"/>
        <v>15</v>
      </c>
      <c r="K193" s="120">
        <f t="shared" si="15"/>
        <v>42</v>
      </c>
      <c r="L193" s="120">
        <f t="shared" si="15"/>
        <v>43</v>
      </c>
      <c r="M193" s="122">
        <f t="shared" si="16"/>
        <v>-1</v>
      </c>
      <c r="N193" s="120">
        <f t="shared" si="17"/>
        <v>30</v>
      </c>
      <c r="O193" s="121">
        <f t="shared" si="18"/>
        <v>17</v>
      </c>
      <c r="P193" s="120">
        <v>9</v>
      </c>
      <c r="Q193" s="120">
        <v>3</v>
      </c>
      <c r="R193" s="120">
        <v>5</v>
      </c>
      <c r="S193" s="120">
        <v>31</v>
      </c>
      <c r="T193" s="123">
        <v>21</v>
      </c>
      <c r="U193" s="124">
        <f t="shared" si="19"/>
        <v>9</v>
      </c>
      <c r="V193" s="121">
        <f t="shared" si="20"/>
        <v>17</v>
      </c>
      <c r="W193" s="121">
        <v>1</v>
      </c>
      <c r="X193" s="120">
        <v>6</v>
      </c>
      <c r="Y193" s="120">
        <v>10</v>
      </c>
      <c r="Z193" s="120">
        <v>11</v>
      </c>
      <c r="AA193" s="120">
        <v>22</v>
      </c>
    </row>
    <row r="194" spans="1:33" ht="18" hidden="1" customHeight="1" x14ac:dyDescent="0.25">
      <c r="B194" s="119">
        <v>13</v>
      </c>
      <c r="C194" s="335" t="s">
        <v>186</v>
      </c>
      <c r="D194" s="336" t="s">
        <v>186</v>
      </c>
      <c r="E194" s="337"/>
      <c r="F194" s="120">
        <f t="shared" si="21"/>
        <v>39</v>
      </c>
      <c r="G194" s="121">
        <f t="shared" si="15"/>
        <v>34</v>
      </c>
      <c r="H194" s="120">
        <f t="shared" si="15"/>
        <v>10</v>
      </c>
      <c r="I194" s="120">
        <f t="shared" si="15"/>
        <v>9</v>
      </c>
      <c r="J194" s="120">
        <f t="shared" si="15"/>
        <v>15</v>
      </c>
      <c r="K194" s="120">
        <f t="shared" si="15"/>
        <v>45</v>
      </c>
      <c r="L194" s="120">
        <f t="shared" si="15"/>
        <v>53</v>
      </c>
      <c r="M194" s="122">
        <f t="shared" si="16"/>
        <v>-8</v>
      </c>
      <c r="N194" s="120">
        <f t="shared" si="17"/>
        <v>28</v>
      </c>
      <c r="O194" s="121">
        <f t="shared" si="18"/>
        <v>17</v>
      </c>
      <c r="P194" s="120">
        <v>7</v>
      </c>
      <c r="Q194" s="120">
        <v>7</v>
      </c>
      <c r="R194" s="120">
        <v>3</v>
      </c>
      <c r="S194" s="120">
        <v>31</v>
      </c>
      <c r="T194" s="123">
        <v>25</v>
      </c>
      <c r="U194" s="124">
        <f t="shared" si="19"/>
        <v>11</v>
      </c>
      <c r="V194" s="121">
        <f t="shared" si="20"/>
        <v>17</v>
      </c>
      <c r="W194" s="121">
        <v>3</v>
      </c>
      <c r="X194" s="120">
        <v>2</v>
      </c>
      <c r="Y194" s="120">
        <v>12</v>
      </c>
      <c r="Z194" s="120">
        <v>14</v>
      </c>
      <c r="AA194" s="120">
        <v>28</v>
      </c>
    </row>
    <row r="195" spans="1:33" ht="18" hidden="1" customHeight="1" x14ac:dyDescent="0.25">
      <c r="B195" s="154">
        <v>14</v>
      </c>
      <c r="C195" s="338" t="s">
        <v>179</v>
      </c>
      <c r="D195" s="339" t="s">
        <v>179</v>
      </c>
      <c r="E195" s="340"/>
      <c r="F195" s="155">
        <f t="shared" si="21"/>
        <v>38</v>
      </c>
      <c r="G195" s="156">
        <f t="shared" si="15"/>
        <v>34</v>
      </c>
      <c r="H195" s="155">
        <f t="shared" si="15"/>
        <v>10</v>
      </c>
      <c r="I195" s="155">
        <f t="shared" si="15"/>
        <v>8</v>
      </c>
      <c r="J195" s="155">
        <f t="shared" si="15"/>
        <v>16</v>
      </c>
      <c r="K195" s="155">
        <f t="shared" si="15"/>
        <v>35</v>
      </c>
      <c r="L195" s="155">
        <f t="shared" si="15"/>
        <v>50</v>
      </c>
      <c r="M195" s="157">
        <f t="shared" si="16"/>
        <v>-15</v>
      </c>
      <c r="N195" s="155">
        <f t="shared" si="17"/>
        <v>21</v>
      </c>
      <c r="O195" s="156">
        <f t="shared" si="18"/>
        <v>17</v>
      </c>
      <c r="P195" s="155">
        <v>5</v>
      </c>
      <c r="Q195" s="155">
        <v>6</v>
      </c>
      <c r="R195" s="155">
        <v>6</v>
      </c>
      <c r="S195" s="155">
        <v>15</v>
      </c>
      <c r="T195" s="158">
        <v>18</v>
      </c>
      <c r="U195" s="159">
        <f t="shared" si="19"/>
        <v>17</v>
      </c>
      <c r="V195" s="156">
        <f t="shared" si="20"/>
        <v>17</v>
      </c>
      <c r="W195" s="156">
        <v>5</v>
      </c>
      <c r="X195" s="155">
        <v>2</v>
      </c>
      <c r="Y195" s="155">
        <v>10</v>
      </c>
      <c r="Z195" s="155">
        <v>20</v>
      </c>
      <c r="AA195" s="155">
        <v>32</v>
      </c>
    </row>
    <row r="196" spans="1:33" ht="18" hidden="1" customHeight="1" x14ac:dyDescent="0.25">
      <c r="B196" s="125">
        <v>15</v>
      </c>
      <c r="C196" s="341" t="s">
        <v>202</v>
      </c>
      <c r="D196" s="342" t="s">
        <v>202</v>
      </c>
      <c r="E196" s="343"/>
      <c r="F196" s="126">
        <f t="shared" si="21"/>
        <v>33</v>
      </c>
      <c r="G196" s="127">
        <f t="shared" si="15"/>
        <v>34</v>
      </c>
      <c r="H196" s="126">
        <f t="shared" si="15"/>
        <v>7</v>
      </c>
      <c r="I196" s="126">
        <f t="shared" si="15"/>
        <v>12</v>
      </c>
      <c r="J196" s="126">
        <f t="shared" si="15"/>
        <v>15</v>
      </c>
      <c r="K196" s="126">
        <f t="shared" si="15"/>
        <v>40</v>
      </c>
      <c r="L196" s="126">
        <f t="shared" si="15"/>
        <v>50</v>
      </c>
      <c r="M196" s="128">
        <f t="shared" si="16"/>
        <v>-10</v>
      </c>
      <c r="N196" s="126">
        <f t="shared" si="17"/>
        <v>27</v>
      </c>
      <c r="O196" s="127">
        <f t="shared" si="18"/>
        <v>17</v>
      </c>
      <c r="P196" s="126">
        <v>7</v>
      </c>
      <c r="Q196" s="126">
        <v>6</v>
      </c>
      <c r="R196" s="126">
        <v>4</v>
      </c>
      <c r="S196" s="126">
        <v>25</v>
      </c>
      <c r="T196" s="129">
        <v>17</v>
      </c>
      <c r="U196" s="130">
        <f t="shared" si="19"/>
        <v>6</v>
      </c>
      <c r="V196" s="127">
        <f t="shared" si="20"/>
        <v>17</v>
      </c>
      <c r="W196" s="127">
        <v>0</v>
      </c>
      <c r="X196" s="126">
        <v>6</v>
      </c>
      <c r="Y196" s="126">
        <v>11</v>
      </c>
      <c r="Z196" s="126">
        <v>15</v>
      </c>
      <c r="AA196" s="126">
        <v>33</v>
      </c>
    </row>
    <row r="197" spans="1:33" ht="18" hidden="1" customHeight="1" x14ac:dyDescent="0.25">
      <c r="B197" s="131">
        <v>16</v>
      </c>
      <c r="C197" s="321" t="s">
        <v>203</v>
      </c>
      <c r="D197" s="322" t="s">
        <v>203</v>
      </c>
      <c r="E197" s="323"/>
      <c r="F197" s="132">
        <f t="shared" si="21"/>
        <v>29</v>
      </c>
      <c r="G197" s="133">
        <f t="shared" si="15"/>
        <v>34</v>
      </c>
      <c r="H197" s="132">
        <f t="shared" si="15"/>
        <v>7</v>
      </c>
      <c r="I197" s="132">
        <f t="shared" si="15"/>
        <v>8</v>
      </c>
      <c r="J197" s="132">
        <f t="shared" si="15"/>
        <v>19</v>
      </c>
      <c r="K197" s="132">
        <f t="shared" si="15"/>
        <v>30</v>
      </c>
      <c r="L197" s="132">
        <f t="shared" si="15"/>
        <v>52</v>
      </c>
      <c r="M197" s="134">
        <f t="shared" si="16"/>
        <v>-22</v>
      </c>
      <c r="N197" s="132">
        <f t="shared" si="17"/>
        <v>17</v>
      </c>
      <c r="O197" s="133">
        <f t="shared" si="18"/>
        <v>17</v>
      </c>
      <c r="P197" s="132">
        <v>4</v>
      </c>
      <c r="Q197" s="132">
        <v>5</v>
      </c>
      <c r="R197" s="132">
        <v>8</v>
      </c>
      <c r="S197" s="132">
        <v>16</v>
      </c>
      <c r="T197" s="135">
        <v>23</v>
      </c>
      <c r="U197" s="136">
        <f t="shared" si="19"/>
        <v>12</v>
      </c>
      <c r="V197" s="133">
        <f t="shared" si="20"/>
        <v>17</v>
      </c>
      <c r="W197" s="133">
        <v>3</v>
      </c>
      <c r="X197" s="132">
        <v>3</v>
      </c>
      <c r="Y197" s="132">
        <v>11</v>
      </c>
      <c r="Z197" s="132">
        <v>14</v>
      </c>
      <c r="AA197" s="132">
        <v>29</v>
      </c>
    </row>
    <row r="198" spans="1:33" ht="18" hidden="1" customHeight="1" x14ac:dyDescent="0.25">
      <c r="B198" s="131">
        <v>17</v>
      </c>
      <c r="C198" s="321" t="s">
        <v>204</v>
      </c>
      <c r="D198" s="322" t="s">
        <v>204</v>
      </c>
      <c r="E198" s="323"/>
      <c r="F198" s="132">
        <f t="shared" si="21"/>
        <v>24</v>
      </c>
      <c r="G198" s="133">
        <f t="shared" si="21"/>
        <v>34</v>
      </c>
      <c r="H198" s="132">
        <f t="shared" si="21"/>
        <v>5</v>
      </c>
      <c r="I198" s="132">
        <f t="shared" si="21"/>
        <v>9</v>
      </c>
      <c r="J198" s="132">
        <f t="shared" si="21"/>
        <v>20</v>
      </c>
      <c r="K198" s="132">
        <f t="shared" si="21"/>
        <v>22</v>
      </c>
      <c r="L198" s="132">
        <f t="shared" si="21"/>
        <v>64</v>
      </c>
      <c r="M198" s="134">
        <f t="shared" si="16"/>
        <v>-42</v>
      </c>
      <c r="N198" s="132">
        <f t="shared" si="17"/>
        <v>18</v>
      </c>
      <c r="O198" s="133">
        <f t="shared" si="18"/>
        <v>17</v>
      </c>
      <c r="P198" s="132">
        <v>5</v>
      </c>
      <c r="Q198" s="132">
        <v>3</v>
      </c>
      <c r="R198" s="132">
        <v>9</v>
      </c>
      <c r="S198" s="132">
        <v>14</v>
      </c>
      <c r="T198" s="135">
        <v>26</v>
      </c>
      <c r="U198" s="136">
        <f t="shared" si="19"/>
        <v>6</v>
      </c>
      <c r="V198" s="133">
        <f t="shared" si="20"/>
        <v>17</v>
      </c>
      <c r="W198" s="133">
        <v>0</v>
      </c>
      <c r="X198" s="132">
        <v>6</v>
      </c>
      <c r="Y198" s="132">
        <v>11</v>
      </c>
      <c r="Z198" s="132">
        <v>8</v>
      </c>
      <c r="AA198" s="132">
        <v>38</v>
      </c>
    </row>
    <row r="199" spans="1:33" ht="18" hidden="1" customHeight="1" x14ac:dyDescent="0.25">
      <c r="B199" s="131">
        <v>18</v>
      </c>
      <c r="C199" s="324" t="s">
        <v>210</v>
      </c>
      <c r="D199" s="325" t="s">
        <v>205</v>
      </c>
      <c r="E199" s="326"/>
      <c r="F199" s="132">
        <f>SUM(N199+U199)-1</f>
        <v>22</v>
      </c>
      <c r="G199" s="133">
        <f t="shared" si="21"/>
        <v>34</v>
      </c>
      <c r="H199" s="132">
        <f t="shared" si="21"/>
        <v>6</v>
      </c>
      <c r="I199" s="132">
        <f t="shared" si="21"/>
        <v>5</v>
      </c>
      <c r="J199" s="132">
        <f t="shared" si="21"/>
        <v>23</v>
      </c>
      <c r="K199" s="132">
        <f t="shared" si="21"/>
        <v>28</v>
      </c>
      <c r="L199" s="132">
        <f t="shared" si="21"/>
        <v>63</v>
      </c>
      <c r="M199" s="134">
        <f t="shared" si="16"/>
        <v>-35</v>
      </c>
      <c r="N199" s="132">
        <f t="shared" si="17"/>
        <v>15</v>
      </c>
      <c r="O199" s="133">
        <f t="shared" si="18"/>
        <v>17</v>
      </c>
      <c r="P199" s="132">
        <v>4</v>
      </c>
      <c r="Q199" s="132">
        <v>3</v>
      </c>
      <c r="R199" s="132">
        <v>10</v>
      </c>
      <c r="S199" s="132">
        <v>12</v>
      </c>
      <c r="T199" s="135">
        <v>22</v>
      </c>
      <c r="U199" s="136">
        <f t="shared" si="19"/>
        <v>8</v>
      </c>
      <c r="V199" s="133">
        <f t="shared" si="20"/>
        <v>17</v>
      </c>
      <c r="W199" s="133">
        <v>2</v>
      </c>
      <c r="X199" s="132">
        <v>2</v>
      </c>
      <c r="Y199" s="132">
        <v>13</v>
      </c>
      <c r="Z199" s="132">
        <v>16</v>
      </c>
      <c r="AA199" s="132">
        <v>41</v>
      </c>
    </row>
    <row r="200" spans="1:33" s="19" customFormat="1" ht="18" hidden="1" customHeight="1" x14ac:dyDescent="0.25">
      <c r="B200" s="137"/>
      <c r="C200" s="139"/>
      <c r="D200" s="138"/>
      <c r="E200" s="138"/>
      <c r="F200" s="139"/>
      <c r="G200" s="139">
        <f>SUM(G182:G199)</f>
        <v>612</v>
      </c>
      <c r="H200" s="139">
        <f t="shared" ref="H200:AA200" si="22">SUM(H182:H199)</f>
        <v>231</v>
      </c>
      <c r="I200" s="139">
        <f t="shared" si="22"/>
        <v>150</v>
      </c>
      <c r="J200" s="139">
        <f t="shared" si="22"/>
        <v>231</v>
      </c>
      <c r="K200" s="139">
        <f t="shared" si="22"/>
        <v>839</v>
      </c>
      <c r="L200" s="139">
        <f t="shared" si="22"/>
        <v>839</v>
      </c>
      <c r="M200" s="139">
        <f t="shared" si="22"/>
        <v>0</v>
      </c>
      <c r="N200" s="139">
        <f t="shared" si="22"/>
        <v>546</v>
      </c>
      <c r="O200" s="139">
        <f t="shared" si="22"/>
        <v>306</v>
      </c>
      <c r="P200" s="139">
        <f t="shared" si="22"/>
        <v>157</v>
      </c>
      <c r="Q200" s="139">
        <f t="shared" si="22"/>
        <v>75</v>
      </c>
      <c r="R200" s="139">
        <f t="shared" si="22"/>
        <v>74</v>
      </c>
      <c r="S200" s="139">
        <f t="shared" si="22"/>
        <v>503</v>
      </c>
      <c r="T200" s="139">
        <f t="shared" si="22"/>
        <v>336</v>
      </c>
      <c r="U200" s="139">
        <f t="shared" si="22"/>
        <v>297</v>
      </c>
      <c r="V200" s="139">
        <f t="shared" si="22"/>
        <v>306</v>
      </c>
      <c r="W200" s="139">
        <f t="shared" si="22"/>
        <v>74</v>
      </c>
      <c r="X200" s="139">
        <f t="shared" si="22"/>
        <v>75</v>
      </c>
      <c r="Y200" s="139">
        <f t="shared" si="22"/>
        <v>157</v>
      </c>
      <c r="Z200" s="139">
        <f t="shared" si="22"/>
        <v>336</v>
      </c>
      <c r="AA200" s="139">
        <f t="shared" si="22"/>
        <v>503</v>
      </c>
    </row>
    <row r="201" spans="1:33" hidden="1" x14ac:dyDescent="0.25"/>
    <row r="202" spans="1:33" ht="28.5" hidden="1" customHeight="1" x14ac:dyDescent="0.25">
      <c r="A202" s="140"/>
      <c r="B202" s="310" t="s">
        <v>191</v>
      </c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  <c r="V202" s="311"/>
      <c r="W202" s="311"/>
      <c r="X202" s="311"/>
      <c r="Y202" s="142"/>
      <c r="Z202" s="142"/>
      <c r="AA202" s="143"/>
      <c r="AB202" s="144"/>
      <c r="AC202" s="145"/>
      <c r="AD202" s="145"/>
      <c r="AE202" s="145"/>
      <c r="AF202" s="145"/>
      <c r="AG202" s="145"/>
    </row>
    <row r="203" spans="1:33" ht="50.25" hidden="1" customHeight="1" x14ac:dyDescent="0.25">
      <c r="A203" s="140"/>
      <c r="B203" s="312" t="s">
        <v>224</v>
      </c>
      <c r="C203" s="311"/>
      <c r="D203" s="311"/>
      <c r="E203" s="311"/>
      <c r="F203" s="311"/>
      <c r="G203" s="311"/>
      <c r="H203" s="311"/>
      <c r="I203" s="311"/>
      <c r="J203" s="311"/>
      <c r="K203" s="311"/>
      <c r="L203" s="311"/>
      <c r="M203" s="311"/>
      <c r="N203" s="311"/>
      <c r="O203" s="311"/>
      <c r="P203" s="311"/>
      <c r="Q203" s="311"/>
      <c r="R203" s="311"/>
      <c r="S203" s="311"/>
      <c r="T203" s="311"/>
      <c r="U203" s="311"/>
      <c r="V203" s="311"/>
      <c r="W203" s="311"/>
      <c r="X203" s="311"/>
      <c r="Y203" s="147"/>
      <c r="Z203" s="147"/>
      <c r="AA203" s="148"/>
      <c r="AB203" s="100"/>
      <c r="AC203" s="149"/>
      <c r="AD203" s="150"/>
      <c r="AE203" s="150"/>
      <c r="AF203" s="150"/>
      <c r="AG203" s="150"/>
    </row>
    <row r="204" spans="1:33" hidden="1" x14ac:dyDescent="0.25"/>
    <row r="205" spans="1:33" hidden="1" x14ac:dyDescent="0.25">
      <c r="C205"/>
    </row>
    <row r="206" spans="1:33" ht="16.5" hidden="1" customHeight="1" thickBot="1" x14ac:dyDescent="0.35">
      <c r="A206" s="362" t="s">
        <v>226</v>
      </c>
      <c r="B206" s="363"/>
      <c r="C206" s="363"/>
      <c r="D206" s="363"/>
      <c r="E206" s="363"/>
      <c r="F206" s="363"/>
      <c r="G206" s="363"/>
      <c r="H206" s="363"/>
      <c r="I206" s="363"/>
      <c r="J206" s="363"/>
      <c r="K206" s="363"/>
      <c r="L206" s="363"/>
      <c r="M206" s="363"/>
      <c r="N206" s="363"/>
      <c r="O206" s="363"/>
      <c r="P206" s="363"/>
      <c r="Q206" s="363"/>
      <c r="R206" s="363"/>
      <c r="S206" s="363"/>
      <c r="T206" s="363"/>
      <c r="U206" s="363"/>
      <c r="V206" s="363"/>
      <c r="W206" s="363"/>
      <c r="X206" s="363"/>
      <c r="Y206" s="363"/>
      <c r="Z206" s="99"/>
      <c r="AA206" s="99"/>
      <c r="AB206" s="99"/>
    </row>
    <row r="207" spans="1:33" ht="22.5" hidden="1" customHeight="1" thickBot="1" x14ac:dyDescent="0.3">
      <c r="B207" s="313" t="s">
        <v>219</v>
      </c>
      <c r="C207" s="314"/>
      <c r="D207" s="314"/>
      <c r="E207" s="315"/>
      <c r="F207" s="319" t="s">
        <v>167</v>
      </c>
      <c r="G207" s="319"/>
      <c r="H207" s="319"/>
      <c r="I207" s="319"/>
      <c r="J207" s="319"/>
      <c r="K207" s="319"/>
      <c r="L207" s="319"/>
      <c r="M207" s="319"/>
      <c r="N207" s="319"/>
      <c r="O207" s="319"/>
      <c r="P207" s="319"/>
      <c r="Q207" s="319"/>
      <c r="R207" s="319"/>
      <c r="S207" s="319"/>
      <c r="T207" s="319"/>
      <c r="U207" s="319"/>
      <c r="V207" s="319"/>
      <c r="W207" s="319"/>
      <c r="X207" s="319"/>
      <c r="Y207" s="319"/>
      <c r="Z207" s="319"/>
      <c r="AA207" s="319"/>
    </row>
    <row r="208" spans="1:33" ht="22.5" hidden="1" customHeight="1" thickBot="1" x14ac:dyDescent="0.3">
      <c r="B208" s="316"/>
      <c r="C208" s="317"/>
      <c r="D208" s="317"/>
      <c r="E208" s="318"/>
      <c r="F208" s="319" t="s">
        <v>0</v>
      </c>
      <c r="G208" s="320"/>
      <c r="H208" s="320"/>
      <c r="I208" s="320"/>
      <c r="J208" s="320"/>
      <c r="K208" s="320"/>
      <c r="L208" s="320"/>
      <c r="M208" s="320"/>
      <c r="N208" s="320" t="s">
        <v>1</v>
      </c>
      <c r="O208" s="320"/>
      <c r="P208" s="320"/>
      <c r="Q208" s="320"/>
      <c r="R208" s="320"/>
      <c r="S208" s="320"/>
      <c r="T208" s="320"/>
      <c r="U208" s="320" t="s">
        <v>168</v>
      </c>
      <c r="V208" s="320"/>
      <c r="W208" s="320"/>
      <c r="X208" s="320"/>
      <c r="Y208" s="320"/>
      <c r="Z208" s="320"/>
      <c r="AA208" s="320"/>
    </row>
    <row r="209" spans="2:27" ht="22.5" hidden="1" customHeight="1" x14ac:dyDescent="0.25">
      <c r="B209" s="357" t="s">
        <v>3</v>
      </c>
      <c r="C209" s="327" t="s">
        <v>169</v>
      </c>
      <c r="D209" s="328"/>
      <c r="E209" s="329"/>
      <c r="F209" s="333" t="s">
        <v>5</v>
      </c>
      <c r="G209" s="333" t="s">
        <v>6</v>
      </c>
      <c r="H209" s="333" t="s">
        <v>7</v>
      </c>
      <c r="I209" s="333" t="s">
        <v>8</v>
      </c>
      <c r="J209" s="333" t="s">
        <v>9</v>
      </c>
      <c r="K209" s="333" t="s">
        <v>170</v>
      </c>
      <c r="L209" s="333" t="s">
        <v>171</v>
      </c>
      <c r="M209" s="334" t="s">
        <v>172</v>
      </c>
      <c r="N209" s="356" t="s">
        <v>5</v>
      </c>
      <c r="O209" s="333" t="s">
        <v>6</v>
      </c>
      <c r="P209" s="333" t="s">
        <v>7</v>
      </c>
      <c r="Q209" s="333" t="s">
        <v>8</v>
      </c>
      <c r="R209" s="333" t="s">
        <v>9</v>
      </c>
      <c r="S209" s="333" t="s">
        <v>170</v>
      </c>
      <c r="T209" s="391" t="s">
        <v>171</v>
      </c>
      <c r="U209" s="392" t="s">
        <v>5</v>
      </c>
      <c r="V209" s="333" t="s">
        <v>6</v>
      </c>
      <c r="W209" s="333" t="s">
        <v>7</v>
      </c>
      <c r="X209" s="333" t="s">
        <v>8</v>
      </c>
      <c r="Y209" s="333" t="s">
        <v>9</v>
      </c>
      <c r="Z209" s="333" t="s">
        <v>170</v>
      </c>
      <c r="AA209" s="334" t="s">
        <v>171</v>
      </c>
    </row>
    <row r="210" spans="2:27" ht="22.5" hidden="1" customHeight="1" x14ac:dyDescent="0.25">
      <c r="B210" s="358"/>
      <c r="C210" s="330"/>
      <c r="D210" s="331"/>
      <c r="E210" s="332"/>
      <c r="F210" s="333"/>
      <c r="G210" s="333"/>
      <c r="H210" s="333" t="s">
        <v>7</v>
      </c>
      <c r="I210" s="333" t="s">
        <v>8</v>
      </c>
      <c r="J210" s="333" t="s">
        <v>9</v>
      </c>
      <c r="K210" s="333" t="s">
        <v>170</v>
      </c>
      <c r="L210" s="333" t="s">
        <v>171</v>
      </c>
      <c r="M210" s="334"/>
      <c r="N210" s="356"/>
      <c r="O210" s="333" t="s">
        <v>6</v>
      </c>
      <c r="P210" s="333" t="s">
        <v>7</v>
      </c>
      <c r="Q210" s="333" t="s">
        <v>8</v>
      </c>
      <c r="R210" s="333" t="s">
        <v>9</v>
      </c>
      <c r="S210" s="333" t="s">
        <v>170</v>
      </c>
      <c r="T210" s="334" t="s">
        <v>171</v>
      </c>
      <c r="U210" s="356"/>
      <c r="V210" s="333" t="s">
        <v>6</v>
      </c>
      <c r="W210" s="333" t="s">
        <v>7</v>
      </c>
      <c r="X210" s="333" t="s">
        <v>8</v>
      </c>
      <c r="Y210" s="333" t="s">
        <v>9</v>
      </c>
      <c r="Z210" s="333" t="s">
        <v>170</v>
      </c>
      <c r="AA210" s="334" t="s">
        <v>171</v>
      </c>
    </row>
    <row r="211" spans="2:27" ht="28.5" hidden="1" customHeight="1" x14ac:dyDescent="0.25">
      <c r="B211" s="101">
        <v>1</v>
      </c>
      <c r="C211" s="353" t="s">
        <v>211</v>
      </c>
      <c r="D211" s="354"/>
      <c r="E211" s="355"/>
      <c r="F211" s="102">
        <f t="shared" ref="F211:F226" si="23">H211*3+I211</f>
        <v>64</v>
      </c>
      <c r="G211" s="103">
        <f t="shared" ref="G211:G226" si="24">SUM(H211:J211)</f>
        <v>32</v>
      </c>
      <c r="H211" s="102">
        <f t="shared" ref="H211:H227" si="25">P211+W211</f>
        <v>19</v>
      </c>
      <c r="I211" s="102">
        <f t="shared" ref="I211:I227" si="26">Q211+X211</f>
        <v>7</v>
      </c>
      <c r="J211" s="102">
        <f t="shared" ref="J211:J227" si="27">R211+Y211</f>
        <v>6</v>
      </c>
      <c r="K211" s="102">
        <f t="shared" ref="K211:K227" si="28">S211+Z211</f>
        <v>48</v>
      </c>
      <c r="L211" s="102">
        <f t="shared" ref="L211:L227" si="29">T211+AA211</f>
        <v>22</v>
      </c>
      <c r="M211" s="104">
        <f>K211-L211</f>
        <v>26</v>
      </c>
      <c r="N211" s="102">
        <f>P211*3+Q211</f>
        <v>40</v>
      </c>
      <c r="O211" s="103">
        <f>SUM(P211:R211)</f>
        <v>16</v>
      </c>
      <c r="P211" s="102">
        <v>13</v>
      </c>
      <c r="Q211" s="102">
        <v>1</v>
      </c>
      <c r="R211" s="102">
        <v>2</v>
      </c>
      <c r="S211" s="102">
        <v>30</v>
      </c>
      <c r="T211" s="104">
        <v>9</v>
      </c>
      <c r="U211" s="103">
        <f>W211*3+X211</f>
        <v>24</v>
      </c>
      <c r="V211" s="103">
        <f>SUM(W211:Y211)</f>
        <v>16</v>
      </c>
      <c r="W211" s="103">
        <v>6</v>
      </c>
      <c r="X211" s="102">
        <v>6</v>
      </c>
      <c r="Y211" s="102">
        <v>4</v>
      </c>
      <c r="Z211" s="102">
        <v>18</v>
      </c>
      <c r="AA211" s="104">
        <v>13</v>
      </c>
    </row>
    <row r="212" spans="2:27" ht="28.5" hidden="1" customHeight="1" x14ac:dyDescent="0.25">
      <c r="B212" s="113">
        <v>2</v>
      </c>
      <c r="C212" s="347" t="s">
        <v>174</v>
      </c>
      <c r="D212" s="348"/>
      <c r="E212" s="349"/>
      <c r="F212" s="114">
        <f t="shared" si="23"/>
        <v>62</v>
      </c>
      <c r="G212" s="115">
        <f t="shared" si="24"/>
        <v>32</v>
      </c>
      <c r="H212" s="114">
        <f t="shared" si="25"/>
        <v>18</v>
      </c>
      <c r="I212" s="114">
        <f t="shared" si="26"/>
        <v>8</v>
      </c>
      <c r="J212" s="114">
        <f t="shared" si="27"/>
        <v>6</v>
      </c>
      <c r="K212" s="114">
        <f t="shared" si="28"/>
        <v>56</v>
      </c>
      <c r="L212" s="114">
        <f t="shared" si="29"/>
        <v>37</v>
      </c>
      <c r="M212" s="104">
        <f t="shared" ref="M212:M226" si="30">K212-L212</f>
        <v>19</v>
      </c>
      <c r="N212" s="102">
        <f t="shared" ref="N212:N226" si="31">P212*3+Q212</f>
        <v>38</v>
      </c>
      <c r="O212" s="103">
        <f t="shared" ref="O212:O226" si="32">SUM(P212:R212)</f>
        <v>16</v>
      </c>
      <c r="P212" s="114">
        <v>12</v>
      </c>
      <c r="Q212" s="114">
        <v>2</v>
      </c>
      <c r="R212" s="114">
        <v>2</v>
      </c>
      <c r="S212" s="114">
        <v>27</v>
      </c>
      <c r="T212" s="116">
        <v>13</v>
      </c>
      <c r="U212" s="103">
        <f t="shared" ref="U212:U226" si="33">W212*3+X212</f>
        <v>24</v>
      </c>
      <c r="V212" s="103">
        <f t="shared" ref="V212:V226" si="34">SUM(W212:Y212)</f>
        <v>16</v>
      </c>
      <c r="W212" s="115">
        <v>6</v>
      </c>
      <c r="X212" s="114">
        <v>6</v>
      </c>
      <c r="Y212" s="114">
        <v>4</v>
      </c>
      <c r="Z212" s="114">
        <v>29</v>
      </c>
      <c r="AA212" s="116">
        <v>24</v>
      </c>
    </row>
    <row r="213" spans="2:27" ht="28.5" hidden="1" customHeight="1" x14ac:dyDescent="0.25">
      <c r="B213" s="107">
        <v>3</v>
      </c>
      <c r="C213" s="350" t="s">
        <v>185</v>
      </c>
      <c r="D213" s="351"/>
      <c r="E213" s="352"/>
      <c r="F213" s="108">
        <f t="shared" si="23"/>
        <v>58</v>
      </c>
      <c r="G213" s="109">
        <f t="shared" si="24"/>
        <v>32</v>
      </c>
      <c r="H213" s="108">
        <f t="shared" si="25"/>
        <v>16</v>
      </c>
      <c r="I213" s="108">
        <f t="shared" si="26"/>
        <v>10</v>
      </c>
      <c r="J213" s="108">
        <f t="shared" si="27"/>
        <v>6</v>
      </c>
      <c r="K213" s="108">
        <f t="shared" si="28"/>
        <v>45</v>
      </c>
      <c r="L213" s="108">
        <f t="shared" si="29"/>
        <v>26</v>
      </c>
      <c r="M213" s="104">
        <f t="shared" si="30"/>
        <v>19</v>
      </c>
      <c r="N213" s="102">
        <f t="shared" si="31"/>
        <v>34</v>
      </c>
      <c r="O213" s="103">
        <f t="shared" si="32"/>
        <v>16</v>
      </c>
      <c r="P213" s="108">
        <v>10</v>
      </c>
      <c r="Q213" s="108">
        <v>4</v>
      </c>
      <c r="R213" s="108">
        <v>2</v>
      </c>
      <c r="S213" s="108">
        <v>25</v>
      </c>
      <c r="T213" s="110">
        <v>10</v>
      </c>
      <c r="U213" s="103">
        <f t="shared" si="33"/>
        <v>24</v>
      </c>
      <c r="V213" s="103">
        <f t="shared" si="34"/>
        <v>16</v>
      </c>
      <c r="W213" s="109">
        <v>6</v>
      </c>
      <c r="X213" s="108">
        <v>6</v>
      </c>
      <c r="Y213" s="108">
        <v>4</v>
      </c>
      <c r="Z213" s="108">
        <v>20</v>
      </c>
      <c r="AA213" s="110">
        <v>16</v>
      </c>
    </row>
    <row r="214" spans="2:27" ht="28.5" hidden="1" customHeight="1" x14ac:dyDescent="0.25">
      <c r="B214" s="107">
        <v>4</v>
      </c>
      <c r="C214" s="350" t="s">
        <v>212</v>
      </c>
      <c r="D214" s="351"/>
      <c r="E214" s="352"/>
      <c r="F214" s="108">
        <f t="shared" si="23"/>
        <v>57</v>
      </c>
      <c r="G214" s="109">
        <f t="shared" si="24"/>
        <v>32</v>
      </c>
      <c r="H214" s="108">
        <f t="shared" si="25"/>
        <v>17</v>
      </c>
      <c r="I214" s="108">
        <f t="shared" si="26"/>
        <v>6</v>
      </c>
      <c r="J214" s="108">
        <f t="shared" si="27"/>
        <v>9</v>
      </c>
      <c r="K214" s="108">
        <f t="shared" si="28"/>
        <v>48</v>
      </c>
      <c r="L214" s="108">
        <f t="shared" si="29"/>
        <v>32</v>
      </c>
      <c r="M214" s="104">
        <f t="shared" si="30"/>
        <v>16</v>
      </c>
      <c r="N214" s="102">
        <f t="shared" si="31"/>
        <v>37</v>
      </c>
      <c r="O214" s="103">
        <f t="shared" si="32"/>
        <v>16</v>
      </c>
      <c r="P214" s="108">
        <v>11</v>
      </c>
      <c r="Q214" s="108">
        <v>4</v>
      </c>
      <c r="R214" s="108">
        <v>1</v>
      </c>
      <c r="S214" s="108">
        <v>27</v>
      </c>
      <c r="T214" s="110">
        <v>9</v>
      </c>
      <c r="U214" s="103">
        <f t="shared" si="33"/>
        <v>20</v>
      </c>
      <c r="V214" s="103">
        <f t="shared" si="34"/>
        <v>16</v>
      </c>
      <c r="W214" s="109">
        <v>6</v>
      </c>
      <c r="X214" s="108">
        <v>2</v>
      </c>
      <c r="Y214" s="108">
        <v>8</v>
      </c>
      <c r="Z214" s="108">
        <v>21</v>
      </c>
      <c r="AA214" s="110">
        <v>23</v>
      </c>
    </row>
    <row r="215" spans="2:27" ht="28.5" hidden="1" customHeight="1" x14ac:dyDescent="0.25">
      <c r="B215" s="107">
        <v>5</v>
      </c>
      <c r="C215" s="350" t="s">
        <v>220</v>
      </c>
      <c r="D215" s="351"/>
      <c r="E215" s="352"/>
      <c r="F215" s="108">
        <f t="shared" si="23"/>
        <v>56</v>
      </c>
      <c r="G215" s="109">
        <f t="shared" si="24"/>
        <v>32</v>
      </c>
      <c r="H215" s="108">
        <f t="shared" si="25"/>
        <v>16</v>
      </c>
      <c r="I215" s="108">
        <f t="shared" si="26"/>
        <v>8</v>
      </c>
      <c r="J215" s="108">
        <f t="shared" si="27"/>
        <v>8</v>
      </c>
      <c r="K215" s="108">
        <f t="shared" si="28"/>
        <v>60</v>
      </c>
      <c r="L215" s="108">
        <f t="shared" si="29"/>
        <v>34</v>
      </c>
      <c r="M215" s="104">
        <f t="shared" si="30"/>
        <v>26</v>
      </c>
      <c r="N215" s="102">
        <f t="shared" si="31"/>
        <v>37</v>
      </c>
      <c r="O215" s="103">
        <f t="shared" si="32"/>
        <v>16</v>
      </c>
      <c r="P215" s="108">
        <v>11</v>
      </c>
      <c r="Q215" s="108">
        <v>4</v>
      </c>
      <c r="R215" s="108">
        <v>1</v>
      </c>
      <c r="S215" s="108">
        <v>41</v>
      </c>
      <c r="T215" s="110">
        <v>11</v>
      </c>
      <c r="U215" s="103">
        <f t="shared" si="33"/>
        <v>19</v>
      </c>
      <c r="V215" s="103">
        <f t="shared" si="34"/>
        <v>16</v>
      </c>
      <c r="W215" s="109">
        <v>5</v>
      </c>
      <c r="X215" s="108">
        <v>4</v>
      </c>
      <c r="Y215" s="108">
        <v>7</v>
      </c>
      <c r="Z215" s="108">
        <v>19</v>
      </c>
      <c r="AA215" s="110">
        <v>23</v>
      </c>
    </row>
    <row r="216" spans="2:27" ht="28.5" hidden="1" customHeight="1" x14ac:dyDescent="0.25">
      <c r="B216" s="119">
        <v>6</v>
      </c>
      <c r="C216" s="335" t="s">
        <v>213</v>
      </c>
      <c r="D216" s="336"/>
      <c r="E216" s="337"/>
      <c r="F216" s="120">
        <f t="shared" si="23"/>
        <v>54</v>
      </c>
      <c r="G216" s="121">
        <f t="shared" si="24"/>
        <v>32</v>
      </c>
      <c r="H216" s="120">
        <f t="shared" si="25"/>
        <v>15</v>
      </c>
      <c r="I216" s="120">
        <f t="shared" si="26"/>
        <v>9</v>
      </c>
      <c r="J216" s="120">
        <f t="shared" si="27"/>
        <v>8</v>
      </c>
      <c r="K216" s="120">
        <f t="shared" si="28"/>
        <v>51</v>
      </c>
      <c r="L216" s="120">
        <f t="shared" si="29"/>
        <v>35</v>
      </c>
      <c r="M216" s="104">
        <f t="shared" si="30"/>
        <v>16</v>
      </c>
      <c r="N216" s="102">
        <f t="shared" si="31"/>
        <v>36</v>
      </c>
      <c r="O216" s="103">
        <f t="shared" si="32"/>
        <v>16</v>
      </c>
      <c r="P216" s="120">
        <v>10</v>
      </c>
      <c r="Q216" s="120">
        <v>6</v>
      </c>
      <c r="R216" s="120">
        <v>0</v>
      </c>
      <c r="S216" s="120">
        <v>27</v>
      </c>
      <c r="T216" s="122">
        <v>8</v>
      </c>
      <c r="U216" s="103">
        <f t="shared" si="33"/>
        <v>18</v>
      </c>
      <c r="V216" s="103">
        <f t="shared" si="34"/>
        <v>16</v>
      </c>
      <c r="W216" s="121">
        <v>5</v>
      </c>
      <c r="X216" s="120">
        <v>3</v>
      </c>
      <c r="Y216" s="120">
        <v>8</v>
      </c>
      <c r="Z216" s="120">
        <v>24</v>
      </c>
      <c r="AA216" s="122">
        <v>27</v>
      </c>
    </row>
    <row r="217" spans="2:27" ht="28.5" hidden="1" customHeight="1" x14ac:dyDescent="0.25">
      <c r="B217" s="119">
        <v>7</v>
      </c>
      <c r="C217" s="335" t="s">
        <v>175</v>
      </c>
      <c r="D217" s="336"/>
      <c r="E217" s="337"/>
      <c r="F217" s="120">
        <f t="shared" si="23"/>
        <v>50</v>
      </c>
      <c r="G217" s="121">
        <f t="shared" si="24"/>
        <v>32</v>
      </c>
      <c r="H217" s="120">
        <f t="shared" si="25"/>
        <v>14</v>
      </c>
      <c r="I217" s="120">
        <f t="shared" si="26"/>
        <v>8</v>
      </c>
      <c r="J217" s="120">
        <f t="shared" si="27"/>
        <v>10</v>
      </c>
      <c r="K217" s="120">
        <f t="shared" si="28"/>
        <v>49</v>
      </c>
      <c r="L217" s="120">
        <f t="shared" si="29"/>
        <v>40</v>
      </c>
      <c r="M217" s="104">
        <f t="shared" si="30"/>
        <v>9</v>
      </c>
      <c r="N217" s="102">
        <f t="shared" si="31"/>
        <v>30</v>
      </c>
      <c r="O217" s="103">
        <f t="shared" si="32"/>
        <v>16</v>
      </c>
      <c r="P217" s="120">
        <v>9</v>
      </c>
      <c r="Q217" s="120">
        <v>3</v>
      </c>
      <c r="R217" s="120">
        <v>4</v>
      </c>
      <c r="S217" s="120">
        <v>27</v>
      </c>
      <c r="T217" s="122">
        <v>20</v>
      </c>
      <c r="U217" s="103">
        <f t="shared" si="33"/>
        <v>20</v>
      </c>
      <c r="V217" s="103">
        <f t="shared" si="34"/>
        <v>16</v>
      </c>
      <c r="W217" s="121">
        <v>5</v>
      </c>
      <c r="X217" s="120">
        <v>5</v>
      </c>
      <c r="Y217" s="120">
        <v>6</v>
      </c>
      <c r="Z217" s="120">
        <v>22</v>
      </c>
      <c r="AA217" s="122">
        <v>20</v>
      </c>
    </row>
    <row r="218" spans="2:27" ht="28.5" hidden="1" customHeight="1" x14ac:dyDescent="0.25">
      <c r="B218" s="119">
        <v>8</v>
      </c>
      <c r="C218" s="335" t="s">
        <v>180</v>
      </c>
      <c r="D218" s="336"/>
      <c r="E218" s="337"/>
      <c r="F218" s="120">
        <f t="shared" si="23"/>
        <v>44</v>
      </c>
      <c r="G218" s="121">
        <f t="shared" si="24"/>
        <v>32</v>
      </c>
      <c r="H218" s="120">
        <f t="shared" si="25"/>
        <v>11</v>
      </c>
      <c r="I218" s="120">
        <f t="shared" si="26"/>
        <v>11</v>
      </c>
      <c r="J218" s="120">
        <f t="shared" si="27"/>
        <v>10</v>
      </c>
      <c r="K218" s="120">
        <f t="shared" si="28"/>
        <v>46</v>
      </c>
      <c r="L218" s="120">
        <f t="shared" si="29"/>
        <v>39</v>
      </c>
      <c r="M218" s="104">
        <f t="shared" si="30"/>
        <v>7</v>
      </c>
      <c r="N218" s="102">
        <f t="shared" si="31"/>
        <v>25</v>
      </c>
      <c r="O218" s="103">
        <f t="shared" si="32"/>
        <v>16</v>
      </c>
      <c r="P218" s="120">
        <v>6</v>
      </c>
      <c r="Q218" s="120">
        <v>7</v>
      </c>
      <c r="R218" s="120">
        <v>3</v>
      </c>
      <c r="S218" s="120">
        <v>26</v>
      </c>
      <c r="T218" s="122">
        <v>17</v>
      </c>
      <c r="U218" s="103">
        <f t="shared" si="33"/>
        <v>19</v>
      </c>
      <c r="V218" s="103">
        <f t="shared" si="34"/>
        <v>16</v>
      </c>
      <c r="W218" s="121">
        <v>5</v>
      </c>
      <c r="X218" s="120">
        <v>4</v>
      </c>
      <c r="Y218" s="120">
        <v>7</v>
      </c>
      <c r="Z218" s="120">
        <v>20</v>
      </c>
      <c r="AA218" s="122">
        <v>22</v>
      </c>
    </row>
    <row r="219" spans="2:27" ht="28.5" hidden="1" customHeight="1" x14ac:dyDescent="0.25">
      <c r="B219" s="119">
        <v>9</v>
      </c>
      <c r="C219" s="335" t="s">
        <v>214</v>
      </c>
      <c r="D219" s="336"/>
      <c r="E219" s="337"/>
      <c r="F219" s="120">
        <f t="shared" si="23"/>
        <v>42</v>
      </c>
      <c r="G219" s="121">
        <f t="shared" si="24"/>
        <v>32</v>
      </c>
      <c r="H219" s="120">
        <f t="shared" si="25"/>
        <v>11</v>
      </c>
      <c r="I219" s="120">
        <f t="shared" si="26"/>
        <v>9</v>
      </c>
      <c r="J219" s="120">
        <f t="shared" si="27"/>
        <v>12</v>
      </c>
      <c r="K219" s="120">
        <f t="shared" si="28"/>
        <v>36</v>
      </c>
      <c r="L219" s="120">
        <f t="shared" si="29"/>
        <v>42</v>
      </c>
      <c r="M219" s="104">
        <f t="shared" si="30"/>
        <v>-6</v>
      </c>
      <c r="N219" s="102">
        <f t="shared" si="31"/>
        <v>23</v>
      </c>
      <c r="O219" s="103">
        <f t="shared" si="32"/>
        <v>16</v>
      </c>
      <c r="P219" s="120">
        <v>6</v>
      </c>
      <c r="Q219" s="120">
        <v>5</v>
      </c>
      <c r="R219" s="120">
        <v>5</v>
      </c>
      <c r="S219" s="120">
        <v>16</v>
      </c>
      <c r="T219" s="122">
        <v>15</v>
      </c>
      <c r="U219" s="103">
        <f t="shared" si="33"/>
        <v>19</v>
      </c>
      <c r="V219" s="103">
        <f t="shared" si="34"/>
        <v>16</v>
      </c>
      <c r="W219" s="121">
        <v>5</v>
      </c>
      <c r="X219" s="120">
        <v>4</v>
      </c>
      <c r="Y219" s="120">
        <v>7</v>
      </c>
      <c r="Z219" s="120">
        <v>20</v>
      </c>
      <c r="AA219" s="122">
        <v>27</v>
      </c>
    </row>
    <row r="220" spans="2:27" ht="28.5" hidden="1" customHeight="1" x14ac:dyDescent="0.25">
      <c r="B220" s="119">
        <v>10</v>
      </c>
      <c r="C220" s="335" t="s">
        <v>178</v>
      </c>
      <c r="D220" s="336"/>
      <c r="E220" s="337"/>
      <c r="F220" s="120">
        <f t="shared" si="23"/>
        <v>38</v>
      </c>
      <c r="G220" s="121">
        <f t="shared" si="24"/>
        <v>32</v>
      </c>
      <c r="H220" s="120">
        <f t="shared" si="25"/>
        <v>10</v>
      </c>
      <c r="I220" s="120">
        <f t="shared" si="26"/>
        <v>8</v>
      </c>
      <c r="J220" s="120">
        <f t="shared" si="27"/>
        <v>14</v>
      </c>
      <c r="K220" s="120">
        <f t="shared" si="28"/>
        <v>36</v>
      </c>
      <c r="L220" s="120">
        <f t="shared" si="29"/>
        <v>48</v>
      </c>
      <c r="M220" s="104">
        <f t="shared" si="30"/>
        <v>-12</v>
      </c>
      <c r="N220" s="102">
        <f t="shared" si="31"/>
        <v>16</v>
      </c>
      <c r="O220" s="103">
        <f t="shared" si="32"/>
        <v>16</v>
      </c>
      <c r="P220" s="120">
        <v>4</v>
      </c>
      <c r="Q220" s="120">
        <v>4</v>
      </c>
      <c r="R220" s="120">
        <v>8</v>
      </c>
      <c r="S220" s="120">
        <v>23</v>
      </c>
      <c r="T220" s="122">
        <v>31</v>
      </c>
      <c r="U220" s="103">
        <f t="shared" si="33"/>
        <v>22</v>
      </c>
      <c r="V220" s="103">
        <f t="shared" si="34"/>
        <v>16</v>
      </c>
      <c r="W220" s="121">
        <v>6</v>
      </c>
      <c r="X220" s="120">
        <v>4</v>
      </c>
      <c r="Y220" s="120">
        <v>6</v>
      </c>
      <c r="Z220" s="120">
        <v>13</v>
      </c>
      <c r="AA220" s="122">
        <v>17</v>
      </c>
    </row>
    <row r="221" spans="2:27" ht="28.5" hidden="1" customHeight="1" x14ac:dyDescent="0.25">
      <c r="B221" s="178">
        <v>11</v>
      </c>
      <c r="C221" s="388" t="s">
        <v>215</v>
      </c>
      <c r="D221" s="389"/>
      <c r="E221" s="390"/>
      <c r="F221" s="179">
        <f t="shared" si="23"/>
        <v>37</v>
      </c>
      <c r="G221" s="180">
        <f t="shared" si="24"/>
        <v>32</v>
      </c>
      <c r="H221" s="179">
        <f t="shared" si="25"/>
        <v>10</v>
      </c>
      <c r="I221" s="179">
        <f t="shared" si="26"/>
        <v>7</v>
      </c>
      <c r="J221" s="179">
        <f t="shared" si="27"/>
        <v>15</v>
      </c>
      <c r="K221" s="179">
        <f t="shared" si="28"/>
        <v>39</v>
      </c>
      <c r="L221" s="179">
        <f t="shared" si="29"/>
        <v>54</v>
      </c>
      <c r="M221" s="181">
        <f t="shared" si="30"/>
        <v>-15</v>
      </c>
      <c r="N221" s="182">
        <f t="shared" si="31"/>
        <v>21</v>
      </c>
      <c r="O221" s="183">
        <f t="shared" si="32"/>
        <v>16</v>
      </c>
      <c r="P221" s="179">
        <v>6</v>
      </c>
      <c r="Q221" s="179">
        <v>3</v>
      </c>
      <c r="R221" s="179">
        <v>7</v>
      </c>
      <c r="S221" s="179">
        <v>23</v>
      </c>
      <c r="T221" s="184">
        <v>28</v>
      </c>
      <c r="U221" s="183">
        <f t="shared" si="33"/>
        <v>16</v>
      </c>
      <c r="V221" s="183">
        <f t="shared" si="34"/>
        <v>16</v>
      </c>
      <c r="W221" s="180">
        <v>4</v>
      </c>
      <c r="X221" s="179">
        <v>4</v>
      </c>
      <c r="Y221" s="179">
        <v>8</v>
      </c>
      <c r="Z221" s="179">
        <v>16</v>
      </c>
      <c r="AA221" s="184">
        <v>26</v>
      </c>
    </row>
    <row r="222" spans="2:27" ht="28.5" hidden="1" customHeight="1" x14ac:dyDescent="0.25">
      <c r="B222" s="119">
        <v>12</v>
      </c>
      <c r="C222" s="335" t="s">
        <v>186</v>
      </c>
      <c r="D222" s="336"/>
      <c r="E222" s="337"/>
      <c r="F222" s="120">
        <f t="shared" si="23"/>
        <v>37</v>
      </c>
      <c r="G222" s="121">
        <f t="shared" si="24"/>
        <v>32</v>
      </c>
      <c r="H222" s="120">
        <f t="shared" si="25"/>
        <v>10</v>
      </c>
      <c r="I222" s="120">
        <f t="shared" si="26"/>
        <v>7</v>
      </c>
      <c r="J222" s="120">
        <f t="shared" si="27"/>
        <v>15</v>
      </c>
      <c r="K222" s="120">
        <f t="shared" si="28"/>
        <v>31</v>
      </c>
      <c r="L222" s="120">
        <f t="shared" si="29"/>
        <v>47</v>
      </c>
      <c r="M222" s="104">
        <f t="shared" si="30"/>
        <v>-16</v>
      </c>
      <c r="N222" s="102">
        <f t="shared" si="31"/>
        <v>25</v>
      </c>
      <c r="O222" s="103">
        <f t="shared" si="32"/>
        <v>16</v>
      </c>
      <c r="P222" s="120">
        <v>7</v>
      </c>
      <c r="Q222" s="120">
        <v>4</v>
      </c>
      <c r="R222" s="120">
        <v>5</v>
      </c>
      <c r="S222" s="120">
        <v>22</v>
      </c>
      <c r="T222" s="122">
        <v>18</v>
      </c>
      <c r="U222" s="103">
        <f t="shared" si="33"/>
        <v>12</v>
      </c>
      <c r="V222" s="103">
        <f t="shared" si="34"/>
        <v>16</v>
      </c>
      <c r="W222" s="121">
        <v>3</v>
      </c>
      <c r="X222" s="120">
        <v>3</v>
      </c>
      <c r="Y222" s="120">
        <v>10</v>
      </c>
      <c r="Z222" s="120">
        <v>9</v>
      </c>
      <c r="AA222" s="122">
        <v>29</v>
      </c>
    </row>
    <row r="223" spans="2:27" ht="28.5" hidden="1" customHeight="1" x14ac:dyDescent="0.25">
      <c r="B223" s="125">
        <v>13</v>
      </c>
      <c r="C223" s="341" t="s">
        <v>216</v>
      </c>
      <c r="D223" s="342"/>
      <c r="E223" s="343"/>
      <c r="F223" s="126">
        <f t="shared" si="23"/>
        <v>33</v>
      </c>
      <c r="G223" s="127">
        <f t="shared" si="24"/>
        <v>32</v>
      </c>
      <c r="H223" s="126">
        <f t="shared" si="25"/>
        <v>7</v>
      </c>
      <c r="I223" s="126">
        <f t="shared" si="26"/>
        <v>12</v>
      </c>
      <c r="J223" s="126">
        <f t="shared" si="27"/>
        <v>13</v>
      </c>
      <c r="K223" s="126">
        <f t="shared" si="28"/>
        <v>28</v>
      </c>
      <c r="L223" s="126">
        <f t="shared" si="29"/>
        <v>41</v>
      </c>
      <c r="M223" s="104">
        <f t="shared" si="30"/>
        <v>-13</v>
      </c>
      <c r="N223" s="102">
        <f t="shared" si="31"/>
        <v>21</v>
      </c>
      <c r="O223" s="103">
        <f t="shared" si="32"/>
        <v>16</v>
      </c>
      <c r="P223" s="126">
        <v>6</v>
      </c>
      <c r="Q223" s="126">
        <v>3</v>
      </c>
      <c r="R223" s="126">
        <v>7</v>
      </c>
      <c r="S223" s="126">
        <v>19</v>
      </c>
      <c r="T223" s="128">
        <v>23</v>
      </c>
      <c r="U223" s="103">
        <f t="shared" si="33"/>
        <v>12</v>
      </c>
      <c r="V223" s="103">
        <f t="shared" si="34"/>
        <v>16</v>
      </c>
      <c r="W223" s="127">
        <v>1</v>
      </c>
      <c r="X223" s="126">
        <v>9</v>
      </c>
      <c r="Y223" s="126">
        <v>6</v>
      </c>
      <c r="Z223" s="126">
        <v>9</v>
      </c>
      <c r="AA223" s="128">
        <v>18</v>
      </c>
    </row>
    <row r="224" spans="2:27" s="191" customFormat="1" ht="28.5" hidden="1" customHeight="1" x14ac:dyDescent="0.25">
      <c r="B224" s="154">
        <v>14</v>
      </c>
      <c r="C224" s="338" t="s">
        <v>217</v>
      </c>
      <c r="D224" s="339"/>
      <c r="E224" s="340"/>
      <c r="F224" s="155">
        <f>H224*3+I224-1</f>
        <v>29</v>
      </c>
      <c r="G224" s="156">
        <f t="shared" si="24"/>
        <v>32</v>
      </c>
      <c r="H224" s="155">
        <f t="shared" si="25"/>
        <v>5</v>
      </c>
      <c r="I224" s="155">
        <f t="shared" si="26"/>
        <v>15</v>
      </c>
      <c r="J224" s="155">
        <f t="shared" si="27"/>
        <v>12</v>
      </c>
      <c r="K224" s="155">
        <f t="shared" si="28"/>
        <v>26</v>
      </c>
      <c r="L224" s="155">
        <f t="shared" si="29"/>
        <v>35</v>
      </c>
      <c r="M224" s="122">
        <f t="shared" si="30"/>
        <v>-9</v>
      </c>
      <c r="N224" s="120">
        <f t="shared" si="31"/>
        <v>15</v>
      </c>
      <c r="O224" s="121">
        <f t="shared" si="32"/>
        <v>16</v>
      </c>
      <c r="P224" s="155">
        <v>2</v>
      </c>
      <c r="Q224" s="155">
        <v>9</v>
      </c>
      <c r="R224" s="155">
        <v>5</v>
      </c>
      <c r="S224" s="155">
        <v>15</v>
      </c>
      <c r="T224" s="157">
        <v>19</v>
      </c>
      <c r="U224" s="121">
        <f t="shared" si="33"/>
        <v>15</v>
      </c>
      <c r="V224" s="121">
        <f t="shared" si="34"/>
        <v>16</v>
      </c>
      <c r="W224" s="156">
        <v>3</v>
      </c>
      <c r="X224" s="155">
        <v>6</v>
      </c>
      <c r="Y224" s="155">
        <v>7</v>
      </c>
      <c r="Z224" s="155">
        <v>11</v>
      </c>
      <c r="AA224" s="157">
        <v>16</v>
      </c>
    </row>
    <row r="225" spans="1:33" ht="28.5" hidden="1" customHeight="1" x14ac:dyDescent="0.25">
      <c r="B225" s="125">
        <v>15</v>
      </c>
      <c r="C225" s="341" t="s">
        <v>218</v>
      </c>
      <c r="D225" s="342"/>
      <c r="E225" s="343"/>
      <c r="F225" s="126">
        <f t="shared" si="23"/>
        <v>29</v>
      </c>
      <c r="G225" s="127">
        <f t="shared" si="24"/>
        <v>32</v>
      </c>
      <c r="H225" s="126">
        <f t="shared" si="25"/>
        <v>7</v>
      </c>
      <c r="I225" s="126">
        <f t="shared" si="26"/>
        <v>8</v>
      </c>
      <c r="J225" s="126">
        <f t="shared" si="27"/>
        <v>17</v>
      </c>
      <c r="K225" s="126">
        <f t="shared" si="28"/>
        <v>29</v>
      </c>
      <c r="L225" s="126">
        <f t="shared" si="29"/>
        <v>41</v>
      </c>
      <c r="M225" s="104">
        <f t="shared" si="30"/>
        <v>-12</v>
      </c>
      <c r="N225" s="102">
        <f t="shared" si="31"/>
        <v>21</v>
      </c>
      <c r="O225" s="103">
        <f t="shared" si="32"/>
        <v>16</v>
      </c>
      <c r="P225" s="126">
        <v>5</v>
      </c>
      <c r="Q225" s="126">
        <v>6</v>
      </c>
      <c r="R225" s="126">
        <v>5</v>
      </c>
      <c r="S225" s="126">
        <v>13</v>
      </c>
      <c r="T225" s="128">
        <v>13</v>
      </c>
      <c r="U225" s="103">
        <f t="shared" si="33"/>
        <v>8</v>
      </c>
      <c r="V225" s="103">
        <f t="shared" si="34"/>
        <v>16</v>
      </c>
      <c r="W225" s="127">
        <v>2</v>
      </c>
      <c r="X225" s="126">
        <v>2</v>
      </c>
      <c r="Y225" s="126">
        <v>12</v>
      </c>
      <c r="Z225" s="126">
        <v>16</v>
      </c>
      <c r="AA225" s="128">
        <v>28</v>
      </c>
    </row>
    <row r="226" spans="1:33" s="201" customFormat="1" ht="28.5" hidden="1" customHeight="1" x14ac:dyDescent="0.25">
      <c r="B226" s="196">
        <v>16</v>
      </c>
      <c r="C226" s="396" t="s">
        <v>208</v>
      </c>
      <c r="D226" s="397"/>
      <c r="E226" s="398"/>
      <c r="F226" s="197">
        <f t="shared" si="23"/>
        <v>26</v>
      </c>
      <c r="G226" s="198">
        <f t="shared" si="24"/>
        <v>32</v>
      </c>
      <c r="H226" s="197">
        <f t="shared" si="25"/>
        <v>7</v>
      </c>
      <c r="I226" s="197">
        <f t="shared" si="26"/>
        <v>5</v>
      </c>
      <c r="J226" s="197">
        <f t="shared" si="27"/>
        <v>20</v>
      </c>
      <c r="K226" s="197">
        <f t="shared" si="28"/>
        <v>30</v>
      </c>
      <c r="L226" s="197">
        <f t="shared" si="29"/>
        <v>54</v>
      </c>
      <c r="M226" s="199">
        <f t="shared" si="30"/>
        <v>-24</v>
      </c>
      <c r="N226" s="197">
        <f t="shared" si="31"/>
        <v>15</v>
      </c>
      <c r="O226" s="198">
        <f t="shared" si="32"/>
        <v>16</v>
      </c>
      <c r="P226" s="197">
        <v>4</v>
      </c>
      <c r="Q226" s="197">
        <v>3</v>
      </c>
      <c r="R226" s="197">
        <v>9</v>
      </c>
      <c r="S226" s="197">
        <v>16</v>
      </c>
      <c r="T226" s="199">
        <v>24</v>
      </c>
      <c r="U226" s="198">
        <f t="shared" si="33"/>
        <v>11</v>
      </c>
      <c r="V226" s="198">
        <f t="shared" si="34"/>
        <v>16</v>
      </c>
      <c r="W226" s="198">
        <v>3</v>
      </c>
      <c r="X226" s="197">
        <v>2</v>
      </c>
      <c r="Y226" s="197">
        <v>11</v>
      </c>
      <c r="Z226" s="197">
        <v>14</v>
      </c>
      <c r="AA226" s="199">
        <v>30</v>
      </c>
    </row>
    <row r="227" spans="1:33" ht="28.5" hidden="1" customHeight="1" x14ac:dyDescent="0.25">
      <c r="B227" s="131">
        <v>17</v>
      </c>
      <c r="C227" s="393" t="s">
        <v>221</v>
      </c>
      <c r="D227" s="394"/>
      <c r="E227" s="395"/>
      <c r="F227" s="132">
        <f>H227*3+I227-2</f>
        <v>25</v>
      </c>
      <c r="G227" s="133">
        <f>SUM(H227:J227)</f>
        <v>32</v>
      </c>
      <c r="H227" s="132">
        <f t="shared" si="25"/>
        <v>7</v>
      </c>
      <c r="I227" s="132">
        <f t="shared" si="26"/>
        <v>6</v>
      </c>
      <c r="J227" s="132">
        <f t="shared" si="27"/>
        <v>19</v>
      </c>
      <c r="K227" s="132">
        <f t="shared" si="28"/>
        <v>22</v>
      </c>
      <c r="L227" s="132">
        <f t="shared" si="29"/>
        <v>53</v>
      </c>
      <c r="M227" s="104">
        <f>K227-L227</f>
        <v>-31</v>
      </c>
      <c r="N227" s="102">
        <f>P227*3+Q227</f>
        <v>16</v>
      </c>
      <c r="O227" s="103">
        <f>SUM(P227:R227)</f>
        <v>16</v>
      </c>
      <c r="P227" s="132">
        <v>4</v>
      </c>
      <c r="Q227" s="132">
        <v>4</v>
      </c>
      <c r="R227" s="132">
        <v>8</v>
      </c>
      <c r="S227" s="132">
        <v>13</v>
      </c>
      <c r="T227" s="134">
        <v>22</v>
      </c>
      <c r="U227" s="103">
        <f>W227*3+X227</f>
        <v>11</v>
      </c>
      <c r="V227" s="103">
        <f>SUM(W227:Y227)</f>
        <v>16</v>
      </c>
      <c r="W227" s="133">
        <v>3</v>
      </c>
      <c r="X227" s="132">
        <v>2</v>
      </c>
      <c r="Y227" s="132">
        <v>11</v>
      </c>
      <c r="Z227" s="132">
        <v>9</v>
      </c>
      <c r="AA227" s="134">
        <v>31</v>
      </c>
    </row>
    <row r="228" spans="1:33" ht="28.5" hidden="1" customHeight="1" x14ac:dyDescent="0.25">
      <c r="B228" s="131">
        <v>18</v>
      </c>
      <c r="C228" s="393" t="s">
        <v>176</v>
      </c>
      <c r="D228" s="394"/>
      <c r="E228" s="395"/>
      <c r="F228" s="185" t="s">
        <v>222</v>
      </c>
      <c r="G228" s="186" t="s">
        <v>222</v>
      </c>
      <c r="H228" s="185" t="s">
        <v>222</v>
      </c>
      <c r="I228" s="185" t="s">
        <v>222</v>
      </c>
      <c r="J228" s="185" t="s">
        <v>222</v>
      </c>
      <c r="K228" s="185" t="s">
        <v>222</v>
      </c>
      <c r="L228" s="185" t="s">
        <v>222</v>
      </c>
      <c r="M228" s="187" t="s">
        <v>222</v>
      </c>
      <c r="N228" s="188" t="s">
        <v>222</v>
      </c>
      <c r="O228" s="189" t="s">
        <v>222</v>
      </c>
      <c r="P228" s="185" t="s">
        <v>222</v>
      </c>
      <c r="Q228" s="185" t="s">
        <v>222</v>
      </c>
      <c r="R228" s="185" t="s">
        <v>222</v>
      </c>
      <c r="S228" s="185" t="s">
        <v>222</v>
      </c>
      <c r="T228" s="190" t="s">
        <v>222</v>
      </c>
      <c r="U228" s="189" t="s">
        <v>222</v>
      </c>
      <c r="V228" s="189" t="s">
        <v>222</v>
      </c>
      <c r="W228" s="186" t="s">
        <v>222</v>
      </c>
      <c r="X228" s="185" t="s">
        <v>222</v>
      </c>
      <c r="Y228" s="185" t="s">
        <v>222</v>
      </c>
      <c r="Z228" s="185" t="s">
        <v>222</v>
      </c>
      <c r="AA228" s="190" t="s">
        <v>222</v>
      </c>
    </row>
    <row r="229" spans="1:33" s="19" customFormat="1" ht="18" hidden="1" customHeight="1" x14ac:dyDescent="0.25">
      <c r="B229" s="137"/>
      <c r="C229" s="139"/>
      <c r="D229" s="138"/>
      <c r="E229" s="138"/>
      <c r="F229" s="139"/>
      <c r="G229" s="139">
        <f>SUM(G211:G228)</f>
        <v>544</v>
      </c>
      <c r="H229" s="139">
        <f t="shared" ref="H229:AA229" si="35">SUM(H211:H228)</f>
        <v>200</v>
      </c>
      <c r="I229" s="139">
        <f t="shared" si="35"/>
        <v>144</v>
      </c>
      <c r="J229" s="139">
        <f t="shared" si="35"/>
        <v>200</v>
      </c>
      <c r="K229" s="139">
        <f t="shared" si="35"/>
        <v>680</v>
      </c>
      <c r="L229" s="139">
        <f t="shared" si="35"/>
        <v>680</v>
      </c>
      <c r="M229" s="139">
        <f t="shared" si="35"/>
        <v>0</v>
      </c>
      <c r="N229" s="139">
        <f t="shared" si="35"/>
        <v>450</v>
      </c>
      <c r="O229" s="139">
        <f t="shared" si="35"/>
        <v>272</v>
      </c>
      <c r="P229" s="139">
        <f t="shared" si="35"/>
        <v>126</v>
      </c>
      <c r="Q229" s="139">
        <f t="shared" si="35"/>
        <v>72</v>
      </c>
      <c r="R229" s="139">
        <f t="shared" si="35"/>
        <v>74</v>
      </c>
      <c r="S229" s="139">
        <f t="shared" si="35"/>
        <v>390</v>
      </c>
      <c r="T229" s="139">
        <f t="shared" si="35"/>
        <v>290</v>
      </c>
      <c r="U229" s="139">
        <f t="shared" si="35"/>
        <v>294</v>
      </c>
      <c r="V229" s="139">
        <f t="shared" si="35"/>
        <v>272</v>
      </c>
      <c r="W229" s="139">
        <f t="shared" si="35"/>
        <v>74</v>
      </c>
      <c r="X229" s="139">
        <f t="shared" si="35"/>
        <v>72</v>
      </c>
      <c r="Y229" s="139">
        <f t="shared" si="35"/>
        <v>126</v>
      </c>
      <c r="Z229" s="139">
        <f t="shared" si="35"/>
        <v>290</v>
      </c>
      <c r="AA229" s="139">
        <f t="shared" si="35"/>
        <v>390</v>
      </c>
    </row>
    <row r="230" spans="1:33" hidden="1" x14ac:dyDescent="0.25"/>
    <row r="231" spans="1:33" ht="28.5" hidden="1" customHeight="1" x14ac:dyDescent="0.25">
      <c r="A231" s="140"/>
      <c r="B231" s="310" t="s">
        <v>191</v>
      </c>
      <c r="C231" s="311"/>
      <c r="D231" s="311"/>
      <c r="E231" s="311"/>
      <c r="F231" s="311"/>
      <c r="G231" s="311"/>
      <c r="H231" s="311"/>
      <c r="I231" s="311"/>
      <c r="J231" s="311"/>
      <c r="K231" s="311"/>
      <c r="L231" s="311"/>
      <c r="M231" s="311"/>
      <c r="N231" s="311"/>
      <c r="O231" s="311"/>
      <c r="P231" s="311"/>
      <c r="Q231" s="311"/>
      <c r="R231" s="311"/>
      <c r="S231" s="311"/>
      <c r="T231" s="311"/>
      <c r="U231" s="311"/>
      <c r="V231" s="311"/>
      <c r="W231" s="311"/>
      <c r="X231" s="311"/>
      <c r="Y231" s="142"/>
      <c r="Z231" s="142"/>
      <c r="AA231" s="143"/>
      <c r="AB231" s="144"/>
      <c r="AC231" s="145"/>
      <c r="AD231" s="145"/>
      <c r="AE231" s="145"/>
      <c r="AF231" s="145"/>
      <c r="AG231" s="145"/>
    </row>
    <row r="232" spans="1:33" ht="50.25" hidden="1" customHeight="1" x14ac:dyDescent="0.25">
      <c r="A232" s="140"/>
      <c r="B232" s="312" t="s">
        <v>223</v>
      </c>
      <c r="C232" s="311"/>
      <c r="D232" s="311"/>
      <c r="E232" s="311"/>
      <c r="F232" s="311"/>
      <c r="G232" s="311"/>
      <c r="H232" s="311"/>
      <c r="I232" s="311"/>
      <c r="J232" s="311"/>
      <c r="K232" s="311"/>
      <c r="L232" s="311"/>
      <c r="M232" s="311"/>
      <c r="N232" s="311"/>
      <c r="O232" s="311"/>
      <c r="P232" s="311"/>
      <c r="Q232" s="311"/>
      <c r="R232" s="311"/>
      <c r="S232" s="311"/>
      <c r="T232" s="311"/>
      <c r="U232" s="311"/>
      <c r="V232" s="311"/>
      <c r="W232" s="311"/>
      <c r="X232" s="311"/>
      <c r="Y232" s="147"/>
      <c r="Z232" s="147"/>
      <c r="AA232" s="148"/>
      <c r="AB232" s="100"/>
      <c r="AC232" s="149"/>
      <c r="AD232" s="150"/>
      <c r="AE232" s="150"/>
      <c r="AF232" s="150"/>
      <c r="AG232" s="150"/>
    </row>
    <row r="233" spans="1:33" hidden="1" x14ac:dyDescent="0.25">
      <c r="B233" s="200" t="s">
        <v>225</v>
      </c>
    </row>
    <row r="234" spans="1:33" hidden="1" x14ac:dyDescent="0.25"/>
    <row r="235" spans="1:33" hidden="1" x14ac:dyDescent="0.25"/>
    <row r="236" spans="1:33" ht="16.5" hidden="1" customHeight="1" thickBot="1" x14ac:dyDescent="0.35">
      <c r="A236" s="362" t="s">
        <v>238</v>
      </c>
      <c r="B236" s="363"/>
      <c r="C236" s="363"/>
      <c r="D236" s="363"/>
      <c r="E236" s="363"/>
      <c r="F236" s="363"/>
      <c r="G236" s="363"/>
      <c r="H236" s="363"/>
      <c r="I236" s="363"/>
      <c r="J236" s="363"/>
      <c r="K236" s="363"/>
      <c r="L236" s="363"/>
      <c r="M236" s="363"/>
      <c r="N236" s="363"/>
      <c r="O236" s="363"/>
      <c r="P236" s="363"/>
      <c r="Q236" s="363"/>
      <c r="R236" s="363"/>
      <c r="S236" s="363"/>
      <c r="T236" s="363"/>
      <c r="U236" s="363"/>
      <c r="V236" s="363"/>
      <c r="W236" s="363"/>
      <c r="X236" s="363"/>
      <c r="Y236" s="363"/>
      <c r="Z236" s="99"/>
      <c r="AA236" s="99"/>
      <c r="AB236" s="99"/>
    </row>
    <row r="237" spans="1:33" ht="22.5" hidden="1" customHeight="1" thickBot="1" x14ac:dyDescent="0.3">
      <c r="B237" s="313" t="s">
        <v>280</v>
      </c>
      <c r="C237" s="314"/>
      <c r="D237" s="314"/>
      <c r="E237" s="315"/>
      <c r="F237" s="319" t="s">
        <v>167</v>
      </c>
      <c r="G237" s="319"/>
      <c r="H237" s="319"/>
      <c r="I237" s="319"/>
      <c r="J237" s="319"/>
      <c r="K237" s="319"/>
      <c r="L237" s="319"/>
      <c r="M237" s="319"/>
      <c r="N237" s="319"/>
      <c r="O237" s="319"/>
      <c r="P237" s="319"/>
      <c r="Q237" s="319"/>
      <c r="R237" s="319"/>
      <c r="S237" s="319"/>
      <c r="T237" s="319"/>
      <c r="U237" s="319"/>
      <c r="V237" s="319"/>
      <c r="W237" s="319"/>
      <c r="X237" s="319"/>
      <c r="Y237" s="319"/>
      <c r="Z237" s="319"/>
      <c r="AA237" s="319"/>
    </row>
    <row r="238" spans="1:33" ht="22.5" hidden="1" customHeight="1" thickBot="1" x14ac:dyDescent="0.3">
      <c r="B238" s="316"/>
      <c r="C238" s="317"/>
      <c r="D238" s="317"/>
      <c r="E238" s="318"/>
      <c r="F238" s="319" t="s">
        <v>0</v>
      </c>
      <c r="G238" s="320"/>
      <c r="H238" s="320"/>
      <c r="I238" s="320"/>
      <c r="J238" s="320"/>
      <c r="K238" s="320"/>
      <c r="L238" s="320"/>
      <c r="M238" s="320"/>
      <c r="N238" s="320" t="s">
        <v>1</v>
      </c>
      <c r="O238" s="320"/>
      <c r="P238" s="320"/>
      <c r="Q238" s="320"/>
      <c r="R238" s="320"/>
      <c r="S238" s="320"/>
      <c r="T238" s="320"/>
      <c r="U238" s="320" t="s">
        <v>168</v>
      </c>
      <c r="V238" s="320"/>
      <c r="W238" s="320"/>
      <c r="X238" s="320"/>
      <c r="Y238" s="320"/>
      <c r="Z238" s="320"/>
      <c r="AA238" s="320"/>
    </row>
    <row r="239" spans="1:33" ht="22.5" hidden="1" customHeight="1" x14ac:dyDescent="0.25">
      <c r="B239" s="357" t="s">
        <v>3</v>
      </c>
      <c r="C239" s="327" t="s">
        <v>169</v>
      </c>
      <c r="D239" s="328"/>
      <c r="E239" s="329"/>
      <c r="F239" s="333" t="s">
        <v>5</v>
      </c>
      <c r="G239" s="333" t="s">
        <v>6</v>
      </c>
      <c r="H239" s="333" t="s">
        <v>7</v>
      </c>
      <c r="I239" s="333" t="s">
        <v>8</v>
      </c>
      <c r="J239" s="333" t="s">
        <v>9</v>
      </c>
      <c r="K239" s="333" t="s">
        <v>170</v>
      </c>
      <c r="L239" s="333" t="s">
        <v>171</v>
      </c>
      <c r="M239" s="334" t="s">
        <v>172</v>
      </c>
      <c r="N239" s="356" t="s">
        <v>5</v>
      </c>
      <c r="O239" s="333" t="s">
        <v>6</v>
      </c>
      <c r="P239" s="333" t="s">
        <v>7</v>
      </c>
      <c r="Q239" s="333" t="s">
        <v>8</v>
      </c>
      <c r="R239" s="333" t="s">
        <v>9</v>
      </c>
      <c r="S239" s="333" t="s">
        <v>170</v>
      </c>
      <c r="T239" s="334" t="s">
        <v>171</v>
      </c>
      <c r="U239" s="356" t="s">
        <v>5</v>
      </c>
      <c r="V239" s="333" t="s">
        <v>6</v>
      </c>
      <c r="W239" s="333" t="s">
        <v>7</v>
      </c>
      <c r="X239" s="333" t="s">
        <v>8</v>
      </c>
      <c r="Y239" s="399" t="s">
        <v>9</v>
      </c>
      <c r="Z239" s="356" t="s">
        <v>170</v>
      </c>
      <c r="AA239" s="334" t="s">
        <v>171</v>
      </c>
    </row>
    <row r="240" spans="1:33" ht="22.5" hidden="1" customHeight="1" x14ac:dyDescent="0.25">
      <c r="B240" s="358"/>
      <c r="C240" s="330"/>
      <c r="D240" s="331"/>
      <c r="E240" s="332"/>
      <c r="F240" s="333"/>
      <c r="G240" s="333"/>
      <c r="H240" s="333" t="s">
        <v>7</v>
      </c>
      <c r="I240" s="333" t="s">
        <v>8</v>
      </c>
      <c r="J240" s="333" t="s">
        <v>9</v>
      </c>
      <c r="K240" s="333" t="s">
        <v>170</v>
      </c>
      <c r="L240" s="333" t="s">
        <v>171</v>
      </c>
      <c r="M240" s="334"/>
      <c r="N240" s="356"/>
      <c r="O240" s="333" t="s">
        <v>6</v>
      </c>
      <c r="P240" s="333" t="s">
        <v>7</v>
      </c>
      <c r="Q240" s="333" t="s">
        <v>8</v>
      </c>
      <c r="R240" s="333" t="s">
        <v>9</v>
      </c>
      <c r="S240" s="333" t="s">
        <v>170</v>
      </c>
      <c r="T240" s="334" t="s">
        <v>171</v>
      </c>
      <c r="U240" s="356"/>
      <c r="V240" s="333" t="s">
        <v>6</v>
      </c>
      <c r="W240" s="333" t="s">
        <v>7</v>
      </c>
      <c r="X240" s="333" t="s">
        <v>8</v>
      </c>
      <c r="Y240" s="333" t="s">
        <v>9</v>
      </c>
      <c r="Z240" s="356" t="s">
        <v>170</v>
      </c>
      <c r="AA240" s="334" t="s">
        <v>171</v>
      </c>
    </row>
    <row r="241" spans="2:27" ht="18" hidden="1" customHeight="1" x14ac:dyDescent="0.25">
      <c r="B241" s="101">
        <v>1</v>
      </c>
      <c r="C241" s="353" t="s">
        <v>227</v>
      </c>
      <c r="D241" s="354" t="s">
        <v>227</v>
      </c>
      <c r="E241" s="355" t="s">
        <v>227</v>
      </c>
      <c r="F241" s="102">
        <v>86</v>
      </c>
      <c r="G241" s="103">
        <v>34</v>
      </c>
      <c r="H241" s="102">
        <v>28</v>
      </c>
      <c r="I241" s="102">
        <v>2</v>
      </c>
      <c r="J241" s="102">
        <v>4</v>
      </c>
      <c r="K241" s="102">
        <f t="shared" ref="K241:K258" si="36">S241+Z241</f>
        <v>74</v>
      </c>
      <c r="L241" s="102">
        <f t="shared" ref="L241:L258" si="37">T241+AA241</f>
        <v>19</v>
      </c>
      <c r="M241" s="104">
        <f t="shared" ref="M241:M258" si="38">K241-L241</f>
        <v>55</v>
      </c>
      <c r="N241" s="102">
        <f t="shared" ref="N241:N258" si="39">(P241*3)+Q241</f>
        <v>48</v>
      </c>
      <c r="O241" s="103">
        <f t="shared" ref="O241:O258" si="40">SUM(P241:R241)</f>
        <v>17</v>
      </c>
      <c r="P241" s="102">
        <v>16</v>
      </c>
      <c r="Q241" s="103">
        <v>0</v>
      </c>
      <c r="R241" s="103">
        <v>1</v>
      </c>
      <c r="S241" s="102">
        <v>48</v>
      </c>
      <c r="T241" s="104">
        <v>8</v>
      </c>
      <c r="U241" s="103">
        <f t="shared" ref="U241:U258" si="41">(W241*3)+X241</f>
        <v>38</v>
      </c>
      <c r="V241" s="103">
        <f t="shared" ref="V241:V258" si="42">SUM(W241:Y241)</f>
        <v>17</v>
      </c>
      <c r="W241" s="102">
        <v>12</v>
      </c>
      <c r="X241" s="102">
        <v>2</v>
      </c>
      <c r="Y241" s="102">
        <v>3</v>
      </c>
      <c r="Z241" s="103">
        <v>26</v>
      </c>
      <c r="AA241" s="104">
        <v>11</v>
      </c>
    </row>
    <row r="242" spans="2:27" ht="18" hidden="1" customHeight="1" x14ac:dyDescent="0.25">
      <c r="B242" s="107">
        <v>2</v>
      </c>
      <c r="C242" s="350" t="s">
        <v>228</v>
      </c>
      <c r="D242" s="351" t="s">
        <v>228</v>
      </c>
      <c r="E242" s="352" t="s">
        <v>228</v>
      </c>
      <c r="F242" s="108">
        <v>69</v>
      </c>
      <c r="G242" s="109">
        <v>34</v>
      </c>
      <c r="H242" s="108">
        <v>19</v>
      </c>
      <c r="I242" s="108">
        <v>12</v>
      </c>
      <c r="J242" s="108">
        <v>3</v>
      </c>
      <c r="K242" s="108">
        <f t="shared" si="36"/>
        <v>58</v>
      </c>
      <c r="L242" s="108">
        <f t="shared" si="37"/>
        <v>26</v>
      </c>
      <c r="M242" s="110">
        <f t="shared" si="38"/>
        <v>32</v>
      </c>
      <c r="N242" s="108">
        <f t="shared" si="39"/>
        <v>39</v>
      </c>
      <c r="O242" s="109">
        <f t="shared" si="40"/>
        <v>17</v>
      </c>
      <c r="P242" s="108">
        <v>11</v>
      </c>
      <c r="Q242" s="109">
        <v>6</v>
      </c>
      <c r="R242" s="109">
        <v>0</v>
      </c>
      <c r="S242" s="108">
        <v>33</v>
      </c>
      <c r="T242" s="110">
        <v>9</v>
      </c>
      <c r="U242" s="109">
        <f t="shared" si="41"/>
        <v>30</v>
      </c>
      <c r="V242" s="109">
        <f t="shared" si="42"/>
        <v>17</v>
      </c>
      <c r="W242" s="108">
        <v>8</v>
      </c>
      <c r="X242" s="108">
        <v>6</v>
      </c>
      <c r="Y242" s="108">
        <v>3</v>
      </c>
      <c r="Z242" s="109">
        <v>25</v>
      </c>
      <c r="AA242" s="110">
        <v>17</v>
      </c>
    </row>
    <row r="243" spans="2:27" ht="18" hidden="1" customHeight="1" x14ac:dyDescent="0.25">
      <c r="B243" s="113">
        <v>3</v>
      </c>
      <c r="C243" s="347" t="s">
        <v>229</v>
      </c>
      <c r="D243" s="348" t="s">
        <v>229</v>
      </c>
      <c r="E243" s="349" t="s">
        <v>229</v>
      </c>
      <c r="F243" s="114">
        <v>68</v>
      </c>
      <c r="G243" s="115">
        <v>34</v>
      </c>
      <c r="H243" s="114">
        <v>22</v>
      </c>
      <c r="I243" s="114">
        <v>4</v>
      </c>
      <c r="J243" s="114">
        <v>8</v>
      </c>
      <c r="K243" s="114">
        <f t="shared" si="36"/>
        <v>68</v>
      </c>
      <c r="L243" s="114">
        <f t="shared" si="37"/>
        <v>38</v>
      </c>
      <c r="M243" s="116">
        <f t="shared" si="38"/>
        <v>30</v>
      </c>
      <c r="N243" s="114">
        <f t="shared" si="39"/>
        <v>36</v>
      </c>
      <c r="O243" s="115">
        <f t="shared" si="40"/>
        <v>17</v>
      </c>
      <c r="P243" s="114">
        <v>11</v>
      </c>
      <c r="Q243" s="115">
        <v>3</v>
      </c>
      <c r="R243" s="115">
        <v>3</v>
      </c>
      <c r="S243" s="114">
        <v>29</v>
      </c>
      <c r="T243" s="116">
        <v>17</v>
      </c>
      <c r="U243" s="115">
        <f t="shared" si="41"/>
        <v>34</v>
      </c>
      <c r="V243" s="115">
        <f t="shared" si="42"/>
        <v>17</v>
      </c>
      <c r="W243" s="114">
        <v>11</v>
      </c>
      <c r="X243" s="114">
        <v>1</v>
      </c>
      <c r="Y243" s="114">
        <v>5</v>
      </c>
      <c r="Z243" s="115">
        <v>39</v>
      </c>
      <c r="AA243" s="116">
        <v>21</v>
      </c>
    </row>
    <row r="244" spans="2:27" ht="18" hidden="1" customHeight="1" x14ac:dyDescent="0.25">
      <c r="B244" s="107">
        <v>4</v>
      </c>
      <c r="C244" s="350" t="s">
        <v>230</v>
      </c>
      <c r="D244" s="351" t="s">
        <v>230</v>
      </c>
      <c r="E244" s="352" t="s">
        <v>230</v>
      </c>
      <c r="F244" s="108">
        <v>65</v>
      </c>
      <c r="G244" s="109">
        <v>34</v>
      </c>
      <c r="H244" s="108">
        <v>19</v>
      </c>
      <c r="I244" s="108">
        <v>8</v>
      </c>
      <c r="J244" s="108">
        <v>7</v>
      </c>
      <c r="K244" s="108">
        <f t="shared" si="36"/>
        <v>60</v>
      </c>
      <c r="L244" s="108">
        <f t="shared" si="37"/>
        <v>30</v>
      </c>
      <c r="M244" s="110">
        <f t="shared" si="38"/>
        <v>30</v>
      </c>
      <c r="N244" s="108">
        <f t="shared" si="39"/>
        <v>40</v>
      </c>
      <c r="O244" s="109">
        <f t="shared" si="40"/>
        <v>17</v>
      </c>
      <c r="P244" s="108">
        <v>13</v>
      </c>
      <c r="Q244" s="109">
        <v>1</v>
      </c>
      <c r="R244" s="109">
        <v>3</v>
      </c>
      <c r="S244" s="108">
        <v>38</v>
      </c>
      <c r="T244" s="110">
        <v>14</v>
      </c>
      <c r="U244" s="109">
        <f t="shared" si="41"/>
        <v>25</v>
      </c>
      <c r="V244" s="109">
        <f t="shared" si="42"/>
        <v>17</v>
      </c>
      <c r="W244" s="108">
        <v>6</v>
      </c>
      <c r="X244" s="108">
        <v>7</v>
      </c>
      <c r="Y244" s="108">
        <v>4</v>
      </c>
      <c r="Z244" s="109">
        <v>22</v>
      </c>
      <c r="AA244" s="110">
        <v>16</v>
      </c>
    </row>
    <row r="245" spans="2:27" ht="18" hidden="1" customHeight="1" x14ac:dyDescent="0.25">
      <c r="B245" s="160">
        <v>5</v>
      </c>
      <c r="C245" s="364" t="s">
        <v>231</v>
      </c>
      <c r="D245" s="365" t="s">
        <v>231</v>
      </c>
      <c r="E245" s="366" t="s">
        <v>231</v>
      </c>
      <c r="F245" s="161">
        <v>58</v>
      </c>
      <c r="G245" s="162">
        <v>34</v>
      </c>
      <c r="H245" s="161">
        <v>15</v>
      </c>
      <c r="I245" s="161">
        <v>13</v>
      </c>
      <c r="J245" s="161">
        <v>6</v>
      </c>
      <c r="K245" s="161">
        <f t="shared" si="36"/>
        <v>53</v>
      </c>
      <c r="L245" s="161">
        <f t="shared" si="37"/>
        <v>34</v>
      </c>
      <c r="M245" s="163">
        <f t="shared" si="38"/>
        <v>19</v>
      </c>
      <c r="N245" s="161">
        <f t="shared" si="39"/>
        <v>33</v>
      </c>
      <c r="O245" s="162">
        <f t="shared" si="40"/>
        <v>17</v>
      </c>
      <c r="P245" s="161">
        <v>9</v>
      </c>
      <c r="Q245" s="162">
        <v>6</v>
      </c>
      <c r="R245" s="162">
        <v>2</v>
      </c>
      <c r="S245" s="161">
        <v>29</v>
      </c>
      <c r="T245" s="163">
        <v>14</v>
      </c>
      <c r="U245" s="162">
        <f t="shared" si="41"/>
        <v>25</v>
      </c>
      <c r="V245" s="162">
        <f t="shared" si="42"/>
        <v>17</v>
      </c>
      <c r="W245" s="161">
        <v>6</v>
      </c>
      <c r="X245" s="161">
        <v>7</v>
      </c>
      <c r="Y245" s="161">
        <v>4</v>
      </c>
      <c r="Z245" s="162">
        <v>24</v>
      </c>
      <c r="AA245" s="163">
        <v>20</v>
      </c>
    </row>
    <row r="246" spans="2:27" ht="18" hidden="1" customHeight="1" x14ac:dyDescent="0.25">
      <c r="B246" s="119">
        <v>6</v>
      </c>
      <c r="C246" s="335" t="s">
        <v>180</v>
      </c>
      <c r="D246" s="336" t="s">
        <v>180</v>
      </c>
      <c r="E246" s="337" t="s">
        <v>180</v>
      </c>
      <c r="F246" s="120">
        <v>56</v>
      </c>
      <c r="G246" s="121">
        <v>34</v>
      </c>
      <c r="H246" s="120">
        <v>16</v>
      </c>
      <c r="I246" s="120">
        <v>8</v>
      </c>
      <c r="J246" s="120">
        <v>9</v>
      </c>
      <c r="K246" s="120">
        <f t="shared" si="36"/>
        <v>57</v>
      </c>
      <c r="L246" s="120">
        <f t="shared" si="37"/>
        <v>41</v>
      </c>
      <c r="M246" s="122">
        <f t="shared" si="38"/>
        <v>16</v>
      </c>
      <c r="N246" s="120">
        <f t="shared" si="39"/>
        <v>30</v>
      </c>
      <c r="O246" s="121">
        <f t="shared" si="40"/>
        <v>16</v>
      </c>
      <c r="P246" s="120">
        <v>9</v>
      </c>
      <c r="Q246" s="121">
        <v>3</v>
      </c>
      <c r="R246" s="121">
        <v>4</v>
      </c>
      <c r="S246" s="120">
        <v>32</v>
      </c>
      <c r="T246" s="122">
        <v>22</v>
      </c>
      <c r="U246" s="121">
        <f t="shared" si="41"/>
        <v>26</v>
      </c>
      <c r="V246" s="121">
        <f t="shared" si="42"/>
        <v>17</v>
      </c>
      <c r="W246" s="120">
        <v>7</v>
      </c>
      <c r="X246" s="120">
        <v>5</v>
      </c>
      <c r="Y246" s="120">
        <v>5</v>
      </c>
      <c r="Z246" s="121">
        <v>25</v>
      </c>
      <c r="AA246" s="122">
        <v>19</v>
      </c>
    </row>
    <row r="247" spans="2:27" ht="18" hidden="1" customHeight="1" x14ac:dyDescent="0.25">
      <c r="B247" s="192">
        <v>7</v>
      </c>
      <c r="C247" s="400" t="s">
        <v>174</v>
      </c>
      <c r="D247" s="401" t="s">
        <v>174</v>
      </c>
      <c r="E247" s="402" t="s">
        <v>174</v>
      </c>
      <c r="F247" s="193">
        <v>50</v>
      </c>
      <c r="G247" s="194">
        <v>34</v>
      </c>
      <c r="H247" s="193">
        <v>14</v>
      </c>
      <c r="I247" s="193">
        <v>8</v>
      </c>
      <c r="J247" s="193">
        <v>12</v>
      </c>
      <c r="K247" s="193">
        <f t="shared" si="36"/>
        <v>50</v>
      </c>
      <c r="L247" s="193">
        <f t="shared" si="37"/>
        <v>46</v>
      </c>
      <c r="M247" s="195">
        <f t="shared" si="38"/>
        <v>4</v>
      </c>
      <c r="N247" s="193">
        <f t="shared" si="39"/>
        <v>31</v>
      </c>
      <c r="O247" s="194">
        <f t="shared" si="40"/>
        <v>17</v>
      </c>
      <c r="P247" s="193">
        <v>9</v>
      </c>
      <c r="Q247" s="194">
        <v>4</v>
      </c>
      <c r="R247" s="194">
        <v>4</v>
      </c>
      <c r="S247" s="193">
        <v>30</v>
      </c>
      <c r="T247" s="195">
        <v>17</v>
      </c>
      <c r="U247" s="194">
        <f t="shared" si="41"/>
        <v>19</v>
      </c>
      <c r="V247" s="194">
        <f t="shared" si="42"/>
        <v>17</v>
      </c>
      <c r="W247" s="193">
        <v>5</v>
      </c>
      <c r="X247" s="193">
        <v>4</v>
      </c>
      <c r="Y247" s="193">
        <v>8</v>
      </c>
      <c r="Z247" s="194">
        <v>20</v>
      </c>
      <c r="AA247" s="195">
        <v>29</v>
      </c>
    </row>
    <row r="248" spans="2:27" ht="18" hidden="1" customHeight="1" x14ac:dyDescent="0.25">
      <c r="B248" s="119">
        <v>8</v>
      </c>
      <c r="C248" s="335" t="s">
        <v>195</v>
      </c>
      <c r="D248" s="336" t="s">
        <v>195</v>
      </c>
      <c r="E248" s="337" t="s">
        <v>195</v>
      </c>
      <c r="F248" s="120">
        <v>44</v>
      </c>
      <c r="G248" s="121">
        <v>34</v>
      </c>
      <c r="H248" s="120">
        <v>11</v>
      </c>
      <c r="I248" s="120">
        <v>11</v>
      </c>
      <c r="J248" s="120">
        <v>12</v>
      </c>
      <c r="K248" s="120">
        <f t="shared" si="36"/>
        <v>45</v>
      </c>
      <c r="L248" s="120">
        <f t="shared" si="37"/>
        <v>44</v>
      </c>
      <c r="M248" s="122">
        <f t="shared" si="38"/>
        <v>1</v>
      </c>
      <c r="N248" s="120">
        <f t="shared" si="39"/>
        <v>27</v>
      </c>
      <c r="O248" s="121">
        <f t="shared" si="40"/>
        <v>16</v>
      </c>
      <c r="P248" s="120">
        <v>8</v>
      </c>
      <c r="Q248" s="121">
        <v>3</v>
      </c>
      <c r="R248" s="121">
        <v>5</v>
      </c>
      <c r="S248" s="120">
        <v>26</v>
      </c>
      <c r="T248" s="122">
        <v>20</v>
      </c>
      <c r="U248" s="121">
        <f t="shared" si="41"/>
        <v>16</v>
      </c>
      <c r="V248" s="121">
        <f t="shared" si="42"/>
        <v>17</v>
      </c>
      <c r="W248" s="120">
        <v>3</v>
      </c>
      <c r="X248" s="120">
        <v>7</v>
      </c>
      <c r="Y248" s="120">
        <v>7</v>
      </c>
      <c r="Z248" s="121">
        <v>19</v>
      </c>
      <c r="AA248" s="122">
        <v>24</v>
      </c>
    </row>
    <row r="249" spans="2:27" ht="18" hidden="1" customHeight="1" x14ac:dyDescent="0.25">
      <c r="B249" s="119">
        <v>9</v>
      </c>
      <c r="C249" s="335" t="s">
        <v>232</v>
      </c>
      <c r="D249" s="336" t="s">
        <v>232</v>
      </c>
      <c r="E249" s="337" t="s">
        <v>232</v>
      </c>
      <c r="F249" s="120">
        <v>44</v>
      </c>
      <c r="G249" s="121">
        <v>34</v>
      </c>
      <c r="H249" s="120">
        <v>11</v>
      </c>
      <c r="I249" s="120">
        <v>11</v>
      </c>
      <c r="J249" s="120">
        <v>12</v>
      </c>
      <c r="K249" s="120">
        <f t="shared" si="36"/>
        <v>34</v>
      </c>
      <c r="L249" s="120">
        <f t="shared" si="37"/>
        <v>35</v>
      </c>
      <c r="M249" s="122">
        <f t="shared" si="38"/>
        <v>-1</v>
      </c>
      <c r="N249" s="120">
        <f t="shared" si="39"/>
        <v>27</v>
      </c>
      <c r="O249" s="121">
        <f t="shared" si="40"/>
        <v>17</v>
      </c>
      <c r="P249" s="120">
        <v>6</v>
      </c>
      <c r="Q249" s="121">
        <v>9</v>
      </c>
      <c r="R249" s="121">
        <v>2</v>
      </c>
      <c r="S249" s="120">
        <v>18</v>
      </c>
      <c r="T249" s="122">
        <v>11</v>
      </c>
      <c r="U249" s="121">
        <f t="shared" si="41"/>
        <v>17</v>
      </c>
      <c r="V249" s="121">
        <f t="shared" si="42"/>
        <v>17</v>
      </c>
      <c r="W249" s="120">
        <v>5</v>
      </c>
      <c r="X249" s="120">
        <v>2</v>
      </c>
      <c r="Y249" s="120">
        <v>10</v>
      </c>
      <c r="Z249" s="121">
        <v>16</v>
      </c>
      <c r="AA249" s="122">
        <v>24</v>
      </c>
    </row>
    <row r="250" spans="2:27" ht="18" hidden="1" customHeight="1" x14ac:dyDescent="0.25">
      <c r="B250" s="119">
        <v>10</v>
      </c>
      <c r="C250" s="335" t="s">
        <v>175</v>
      </c>
      <c r="D250" s="336" t="s">
        <v>201</v>
      </c>
      <c r="E250" s="337" t="s">
        <v>201</v>
      </c>
      <c r="F250" s="120">
        <v>44</v>
      </c>
      <c r="G250" s="121">
        <v>34</v>
      </c>
      <c r="H250" s="120">
        <v>12</v>
      </c>
      <c r="I250" s="120">
        <v>8</v>
      </c>
      <c r="J250" s="120">
        <v>14</v>
      </c>
      <c r="K250" s="120">
        <f t="shared" si="36"/>
        <v>49</v>
      </c>
      <c r="L250" s="120">
        <f t="shared" si="37"/>
        <v>53</v>
      </c>
      <c r="M250" s="122">
        <f t="shared" si="38"/>
        <v>-4</v>
      </c>
      <c r="N250" s="120">
        <f t="shared" si="39"/>
        <v>26</v>
      </c>
      <c r="O250" s="121">
        <f t="shared" si="40"/>
        <v>17</v>
      </c>
      <c r="P250" s="120">
        <v>8</v>
      </c>
      <c r="Q250" s="121">
        <v>2</v>
      </c>
      <c r="R250" s="121">
        <v>7</v>
      </c>
      <c r="S250" s="120">
        <v>30</v>
      </c>
      <c r="T250" s="122">
        <v>28</v>
      </c>
      <c r="U250" s="121">
        <f t="shared" si="41"/>
        <v>18</v>
      </c>
      <c r="V250" s="121">
        <f t="shared" si="42"/>
        <v>17</v>
      </c>
      <c r="W250" s="120">
        <v>4</v>
      </c>
      <c r="X250" s="120">
        <v>6</v>
      </c>
      <c r="Y250" s="120">
        <v>7</v>
      </c>
      <c r="Z250" s="121">
        <v>19</v>
      </c>
      <c r="AA250" s="122">
        <v>25</v>
      </c>
    </row>
    <row r="251" spans="2:27" ht="18" hidden="1" customHeight="1" x14ac:dyDescent="0.25">
      <c r="B251" s="178">
        <v>11</v>
      </c>
      <c r="C251" s="388" t="s">
        <v>233</v>
      </c>
      <c r="D251" s="403" t="s">
        <v>233</v>
      </c>
      <c r="E251" s="404" t="s">
        <v>233</v>
      </c>
      <c r="F251" s="179">
        <v>43</v>
      </c>
      <c r="G251" s="180">
        <v>34</v>
      </c>
      <c r="H251" s="179">
        <v>12</v>
      </c>
      <c r="I251" s="179">
        <v>7</v>
      </c>
      <c r="J251" s="179">
        <v>15</v>
      </c>
      <c r="K251" s="179">
        <f t="shared" si="36"/>
        <v>44</v>
      </c>
      <c r="L251" s="179">
        <f t="shared" si="37"/>
        <v>47</v>
      </c>
      <c r="M251" s="184">
        <f t="shared" si="38"/>
        <v>-3</v>
      </c>
      <c r="N251" s="179">
        <f t="shared" si="39"/>
        <v>26</v>
      </c>
      <c r="O251" s="180">
        <f t="shared" si="40"/>
        <v>17</v>
      </c>
      <c r="P251" s="179">
        <v>7</v>
      </c>
      <c r="Q251" s="180">
        <v>5</v>
      </c>
      <c r="R251" s="180">
        <v>5</v>
      </c>
      <c r="S251" s="179">
        <v>25</v>
      </c>
      <c r="T251" s="184">
        <v>25</v>
      </c>
      <c r="U251" s="180">
        <f t="shared" si="41"/>
        <v>17</v>
      </c>
      <c r="V251" s="180">
        <f t="shared" si="42"/>
        <v>17</v>
      </c>
      <c r="W251" s="179">
        <v>5</v>
      </c>
      <c r="X251" s="179">
        <v>2</v>
      </c>
      <c r="Y251" s="179">
        <v>10</v>
      </c>
      <c r="Z251" s="180">
        <v>19</v>
      </c>
      <c r="AA251" s="184">
        <v>22</v>
      </c>
    </row>
    <row r="252" spans="2:27" ht="18" hidden="1" customHeight="1" x14ac:dyDescent="0.25">
      <c r="B252" s="119">
        <v>12</v>
      </c>
      <c r="C252" s="335" t="s">
        <v>179</v>
      </c>
      <c r="D252" s="336" t="s">
        <v>179</v>
      </c>
      <c r="E252" s="337" t="s">
        <v>179</v>
      </c>
      <c r="F252" s="120">
        <v>43</v>
      </c>
      <c r="G252" s="121">
        <v>34</v>
      </c>
      <c r="H252" s="120">
        <v>11</v>
      </c>
      <c r="I252" s="120">
        <v>10</v>
      </c>
      <c r="J252" s="120">
        <v>13</v>
      </c>
      <c r="K252" s="120">
        <f t="shared" si="36"/>
        <v>33</v>
      </c>
      <c r="L252" s="120">
        <f t="shared" si="37"/>
        <v>38</v>
      </c>
      <c r="M252" s="122">
        <f t="shared" si="38"/>
        <v>-5</v>
      </c>
      <c r="N252" s="120">
        <f t="shared" si="39"/>
        <v>25</v>
      </c>
      <c r="O252" s="121">
        <f t="shared" si="40"/>
        <v>17</v>
      </c>
      <c r="P252" s="120">
        <v>6</v>
      </c>
      <c r="Q252" s="121">
        <v>7</v>
      </c>
      <c r="R252" s="121">
        <v>4</v>
      </c>
      <c r="S252" s="120">
        <v>19</v>
      </c>
      <c r="T252" s="122">
        <v>15</v>
      </c>
      <c r="U252" s="121">
        <f t="shared" si="41"/>
        <v>18</v>
      </c>
      <c r="V252" s="121">
        <f t="shared" si="42"/>
        <v>17</v>
      </c>
      <c r="W252" s="120">
        <v>5</v>
      </c>
      <c r="X252" s="120">
        <v>3</v>
      </c>
      <c r="Y252" s="120">
        <v>9</v>
      </c>
      <c r="Z252" s="121">
        <v>14</v>
      </c>
      <c r="AA252" s="122">
        <v>23</v>
      </c>
    </row>
    <row r="253" spans="2:27" ht="30" hidden="1" customHeight="1" x14ac:dyDescent="0.25">
      <c r="B253" s="119">
        <v>13</v>
      </c>
      <c r="C253" s="335" t="s">
        <v>234</v>
      </c>
      <c r="D253" s="336" t="s">
        <v>234</v>
      </c>
      <c r="E253" s="337" t="s">
        <v>234</v>
      </c>
      <c r="F253" s="120">
        <v>42</v>
      </c>
      <c r="G253" s="121">
        <v>34</v>
      </c>
      <c r="H253" s="120">
        <v>11</v>
      </c>
      <c r="I253" s="120">
        <v>9</v>
      </c>
      <c r="J253" s="120">
        <v>14</v>
      </c>
      <c r="K253" s="120">
        <f t="shared" si="36"/>
        <v>39</v>
      </c>
      <c r="L253" s="120">
        <f t="shared" si="37"/>
        <v>44</v>
      </c>
      <c r="M253" s="122">
        <f t="shared" si="38"/>
        <v>-5</v>
      </c>
      <c r="N253" s="120">
        <f t="shared" si="39"/>
        <v>26</v>
      </c>
      <c r="O253" s="121">
        <f t="shared" si="40"/>
        <v>17</v>
      </c>
      <c r="P253" s="120">
        <v>7</v>
      </c>
      <c r="Q253" s="121">
        <v>5</v>
      </c>
      <c r="R253" s="121">
        <v>5</v>
      </c>
      <c r="S253" s="120">
        <v>25</v>
      </c>
      <c r="T253" s="122">
        <v>17</v>
      </c>
      <c r="U253" s="121">
        <f t="shared" si="41"/>
        <v>15</v>
      </c>
      <c r="V253" s="121">
        <f t="shared" si="42"/>
        <v>17</v>
      </c>
      <c r="W253" s="120">
        <v>4</v>
      </c>
      <c r="X253" s="120">
        <v>3</v>
      </c>
      <c r="Y253" s="120">
        <v>10</v>
      </c>
      <c r="Z253" s="121">
        <v>14</v>
      </c>
      <c r="AA253" s="122">
        <v>27</v>
      </c>
    </row>
    <row r="254" spans="2:27" s="202" customFormat="1" ht="18.75" hidden="1" customHeight="1" x14ac:dyDescent="0.25">
      <c r="B254" s="154">
        <v>14</v>
      </c>
      <c r="C254" s="338" t="s">
        <v>235</v>
      </c>
      <c r="D254" s="339" t="s">
        <v>235</v>
      </c>
      <c r="E254" s="340" t="s">
        <v>235</v>
      </c>
      <c r="F254" s="155">
        <v>40</v>
      </c>
      <c r="G254" s="156">
        <v>34</v>
      </c>
      <c r="H254" s="155">
        <v>10</v>
      </c>
      <c r="I254" s="155">
        <v>11</v>
      </c>
      <c r="J254" s="155">
        <v>13</v>
      </c>
      <c r="K254" s="155">
        <f t="shared" si="36"/>
        <v>34</v>
      </c>
      <c r="L254" s="155">
        <f t="shared" si="37"/>
        <v>38</v>
      </c>
      <c r="M254" s="157">
        <f t="shared" si="38"/>
        <v>-4</v>
      </c>
      <c r="N254" s="155">
        <f t="shared" si="39"/>
        <v>25</v>
      </c>
      <c r="O254" s="156">
        <f t="shared" si="40"/>
        <v>17</v>
      </c>
      <c r="P254" s="155">
        <v>7</v>
      </c>
      <c r="Q254" s="156">
        <v>4</v>
      </c>
      <c r="R254" s="156">
        <v>6</v>
      </c>
      <c r="S254" s="155">
        <v>21</v>
      </c>
      <c r="T254" s="157">
        <v>21</v>
      </c>
      <c r="U254" s="156">
        <f t="shared" si="41"/>
        <v>16</v>
      </c>
      <c r="V254" s="156">
        <f t="shared" si="42"/>
        <v>17</v>
      </c>
      <c r="W254" s="155">
        <v>3</v>
      </c>
      <c r="X254" s="155">
        <v>7</v>
      </c>
      <c r="Y254" s="155">
        <v>7</v>
      </c>
      <c r="Z254" s="156">
        <v>13</v>
      </c>
      <c r="AA254" s="157">
        <v>17</v>
      </c>
    </row>
    <row r="255" spans="2:27" ht="24.75" hidden="1" customHeight="1" x14ac:dyDescent="0.25">
      <c r="B255" s="125">
        <v>15</v>
      </c>
      <c r="C255" s="341" t="s">
        <v>236</v>
      </c>
      <c r="D255" s="342" t="s">
        <v>236</v>
      </c>
      <c r="E255" s="343" t="s">
        <v>236</v>
      </c>
      <c r="F255" s="126">
        <v>36</v>
      </c>
      <c r="G255" s="127">
        <v>34</v>
      </c>
      <c r="H255" s="126">
        <v>9</v>
      </c>
      <c r="I255" s="126">
        <v>11</v>
      </c>
      <c r="J255" s="126">
        <v>14</v>
      </c>
      <c r="K255" s="126">
        <f t="shared" si="36"/>
        <v>38</v>
      </c>
      <c r="L255" s="126">
        <f t="shared" si="37"/>
        <v>43</v>
      </c>
      <c r="M255" s="128">
        <f t="shared" si="38"/>
        <v>-5</v>
      </c>
      <c r="N255" s="126">
        <f t="shared" si="39"/>
        <v>17</v>
      </c>
      <c r="O255" s="127">
        <f t="shared" si="40"/>
        <v>17</v>
      </c>
      <c r="P255" s="126">
        <v>4</v>
      </c>
      <c r="Q255" s="127">
        <v>5</v>
      </c>
      <c r="R255" s="127">
        <v>8</v>
      </c>
      <c r="S255" s="126">
        <v>23</v>
      </c>
      <c r="T255" s="128">
        <v>24</v>
      </c>
      <c r="U255" s="127">
        <f t="shared" si="41"/>
        <v>21</v>
      </c>
      <c r="V255" s="127">
        <f t="shared" si="42"/>
        <v>17</v>
      </c>
      <c r="W255" s="126">
        <v>5</v>
      </c>
      <c r="X255" s="126">
        <v>6</v>
      </c>
      <c r="Y255" s="126">
        <v>6</v>
      </c>
      <c r="Z255" s="127">
        <v>15</v>
      </c>
      <c r="AA255" s="128">
        <v>19</v>
      </c>
    </row>
    <row r="256" spans="2:27" ht="18" hidden="1" customHeight="1" x14ac:dyDescent="0.25">
      <c r="B256" s="131">
        <v>16</v>
      </c>
      <c r="C256" s="321" t="s">
        <v>208</v>
      </c>
      <c r="D256" s="322" t="s">
        <v>208</v>
      </c>
      <c r="E256" s="323" t="s">
        <v>208</v>
      </c>
      <c r="F256" s="132">
        <v>29</v>
      </c>
      <c r="G256" s="133">
        <v>34</v>
      </c>
      <c r="H256" s="132">
        <v>7</v>
      </c>
      <c r="I256" s="132">
        <v>8</v>
      </c>
      <c r="J256" s="132">
        <v>19</v>
      </c>
      <c r="K256" s="132">
        <f t="shared" si="36"/>
        <v>35</v>
      </c>
      <c r="L256" s="132">
        <f t="shared" si="37"/>
        <v>68</v>
      </c>
      <c r="M256" s="134">
        <f t="shared" si="38"/>
        <v>-33</v>
      </c>
      <c r="N256" s="132">
        <f t="shared" si="39"/>
        <v>21</v>
      </c>
      <c r="O256" s="133">
        <f t="shared" si="40"/>
        <v>17</v>
      </c>
      <c r="P256" s="132">
        <v>5</v>
      </c>
      <c r="Q256" s="133">
        <v>6</v>
      </c>
      <c r="R256" s="133">
        <v>6</v>
      </c>
      <c r="S256" s="132">
        <v>23</v>
      </c>
      <c r="T256" s="134">
        <v>21</v>
      </c>
      <c r="U256" s="133">
        <f t="shared" si="41"/>
        <v>8</v>
      </c>
      <c r="V256" s="133">
        <f t="shared" si="42"/>
        <v>17</v>
      </c>
      <c r="W256" s="132">
        <v>2</v>
      </c>
      <c r="X256" s="132">
        <v>2</v>
      </c>
      <c r="Y256" s="132">
        <v>13</v>
      </c>
      <c r="Z256" s="133">
        <v>12</v>
      </c>
      <c r="AA256" s="134">
        <v>47</v>
      </c>
    </row>
    <row r="257" spans="1:101" ht="18" hidden="1" customHeight="1" x14ac:dyDescent="0.25">
      <c r="B257" s="131">
        <v>17</v>
      </c>
      <c r="C257" s="321" t="s">
        <v>237</v>
      </c>
      <c r="D257" s="322" t="s">
        <v>237</v>
      </c>
      <c r="E257" s="323" t="s">
        <v>237</v>
      </c>
      <c r="F257" s="132">
        <v>12</v>
      </c>
      <c r="G257" s="133">
        <v>34</v>
      </c>
      <c r="H257" s="132">
        <v>2</v>
      </c>
      <c r="I257" s="132">
        <v>6</v>
      </c>
      <c r="J257" s="132">
        <v>26</v>
      </c>
      <c r="K257" s="132">
        <f t="shared" si="36"/>
        <v>16</v>
      </c>
      <c r="L257" s="132">
        <f t="shared" si="37"/>
        <v>75</v>
      </c>
      <c r="M257" s="134">
        <f t="shared" si="38"/>
        <v>-59</v>
      </c>
      <c r="N257" s="132">
        <f t="shared" si="39"/>
        <v>7</v>
      </c>
      <c r="O257" s="133">
        <f t="shared" si="40"/>
        <v>17</v>
      </c>
      <c r="P257" s="132">
        <v>1</v>
      </c>
      <c r="Q257" s="133">
        <v>4</v>
      </c>
      <c r="R257" s="133">
        <v>12</v>
      </c>
      <c r="S257" s="132">
        <v>5</v>
      </c>
      <c r="T257" s="134">
        <v>32</v>
      </c>
      <c r="U257" s="133">
        <f t="shared" si="41"/>
        <v>5</v>
      </c>
      <c r="V257" s="133">
        <f t="shared" si="42"/>
        <v>17</v>
      </c>
      <c r="W257" s="132">
        <v>1</v>
      </c>
      <c r="X257" s="132">
        <v>2</v>
      </c>
      <c r="Y257" s="132">
        <v>14</v>
      </c>
      <c r="Z257" s="133">
        <v>11</v>
      </c>
      <c r="AA257" s="134">
        <v>43</v>
      </c>
    </row>
    <row r="258" spans="1:101" ht="18" hidden="1" customHeight="1" x14ac:dyDescent="0.25">
      <c r="B258" s="131">
        <v>18</v>
      </c>
      <c r="C258" s="324" t="s">
        <v>184</v>
      </c>
      <c r="D258" s="325" t="s">
        <v>184</v>
      </c>
      <c r="E258" s="326" t="s">
        <v>184</v>
      </c>
      <c r="F258" s="132">
        <v>9</v>
      </c>
      <c r="G258" s="133">
        <v>34</v>
      </c>
      <c r="H258" s="132">
        <v>2</v>
      </c>
      <c r="I258" s="132">
        <v>3</v>
      </c>
      <c r="J258" s="132">
        <v>28</v>
      </c>
      <c r="K258" s="132">
        <f t="shared" si="36"/>
        <v>17</v>
      </c>
      <c r="L258" s="132">
        <f t="shared" si="37"/>
        <v>85</v>
      </c>
      <c r="M258" s="134">
        <f t="shared" si="38"/>
        <v>-68</v>
      </c>
      <c r="N258" s="132">
        <f t="shared" si="39"/>
        <v>7</v>
      </c>
      <c r="O258" s="133">
        <f t="shared" si="40"/>
        <v>16</v>
      </c>
      <c r="P258" s="132">
        <v>2</v>
      </c>
      <c r="Q258" s="133">
        <v>1</v>
      </c>
      <c r="R258" s="133">
        <v>13</v>
      </c>
      <c r="S258" s="132">
        <v>8</v>
      </c>
      <c r="T258" s="134">
        <v>27</v>
      </c>
      <c r="U258" s="133">
        <f t="shared" si="41"/>
        <v>2</v>
      </c>
      <c r="V258" s="133">
        <f t="shared" si="42"/>
        <v>17</v>
      </c>
      <c r="W258" s="132">
        <v>0</v>
      </c>
      <c r="X258" s="132">
        <v>2</v>
      </c>
      <c r="Y258" s="132">
        <v>15</v>
      </c>
      <c r="Z258" s="133">
        <v>9</v>
      </c>
      <c r="AA258" s="134">
        <v>58</v>
      </c>
    </row>
    <row r="259" spans="1:101" s="19" customFormat="1" ht="18" hidden="1" customHeight="1" x14ac:dyDescent="0.25">
      <c r="B259" s="137"/>
      <c r="C259" s="139"/>
      <c r="D259" s="138"/>
      <c r="E259" s="138"/>
      <c r="F259" s="139"/>
      <c r="G259" s="139">
        <f>SUM(G241:G258)</f>
        <v>612</v>
      </c>
      <c r="H259" s="139">
        <f t="shared" ref="H259:AA259" si="43">SUM(H241:H258)</f>
        <v>231</v>
      </c>
      <c r="I259" s="139">
        <f t="shared" si="43"/>
        <v>150</v>
      </c>
      <c r="J259" s="139">
        <f t="shared" si="43"/>
        <v>229</v>
      </c>
      <c r="K259" s="139">
        <f t="shared" si="43"/>
        <v>804</v>
      </c>
      <c r="L259" s="139">
        <f t="shared" si="43"/>
        <v>804</v>
      </c>
      <c r="M259" s="139">
        <f t="shared" si="43"/>
        <v>0</v>
      </c>
      <c r="N259" s="139">
        <f t="shared" si="43"/>
        <v>491</v>
      </c>
      <c r="O259" s="139">
        <f t="shared" si="43"/>
        <v>303</v>
      </c>
      <c r="P259" s="139">
        <f t="shared" si="43"/>
        <v>139</v>
      </c>
      <c r="Q259" s="139">
        <f t="shared" si="43"/>
        <v>74</v>
      </c>
      <c r="R259" s="139">
        <f t="shared" si="43"/>
        <v>90</v>
      </c>
      <c r="S259" s="139">
        <f t="shared" si="43"/>
        <v>462</v>
      </c>
      <c r="T259" s="139">
        <f t="shared" si="43"/>
        <v>342</v>
      </c>
      <c r="U259" s="139">
        <f t="shared" si="43"/>
        <v>350</v>
      </c>
      <c r="V259" s="139">
        <f t="shared" si="43"/>
        <v>306</v>
      </c>
      <c r="W259" s="139">
        <f t="shared" si="43"/>
        <v>92</v>
      </c>
      <c r="X259" s="139">
        <f t="shared" si="43"/>
        <v>74</v>
      </c>
      <c r="Y259" s="139">
        <f t="shared" si="43"/>
        <v>140</v>
      </c>
      <c r="Z259" s="139">
        <f t="shared" si="43"/>
        <v>342</v>
      </c>
      <c r="AA259" s="139">
        <f t="shared" si="43"/>
        <v>462</v>
      </c>
    </row>
    <row r="260" spans="1:101" ht="28.5" hidden="1" customHeight="1" x14ac:dyDescent="0.25">
      <c r="A260" s="140"/>
      <c r="B260" s="310" t="s">
        <v>191</v>
      </c>
      <c r="C260" s="311"/>
      <c r="D260" s="311"/>
      <c r="E260" s="311"/>
      <c r="F260" s="311"/>
      <c r="G260" s="311"/>
      <c r="H260" s="311"/>
      <c r="I260" s="311"/>
      <c r="J260" s="311"/>
      <c r="K260" s="311"/>
      <c r="L260" s="311"/>
      <c r="M260" s="311"/>
      <c r="N260" s="311"/>
      <c r="O260" s="311"/>
      <c r="P260" s="311"/>
      <c r="Q260" s="311"/>
      <c r="R260" s="311"/>
      <c r="S260" s="311"/>
      <c r="T260" s="311"/>
      <c r="U260" s="311"/>
      <c r="V260" s="311"/>
      <c r="W260" s="311"/>
      <c r="X260" s="311"/>
      <c r="Y260" s="142"/>
      <c r="Z260" s="142"/>
      <c r="AA260" s="143"/>
      <c r="AB260" s="144"/>
      <c r="AC260" s="145"/>
      <c r="AD260" s="145"/>
      <c r="AE260" s="145"/>
      <c r="AF260" s="145"/>
      <c r="AG260" s="145"/>
    </row>
    <row r="261" spans="1:101" ht="50.25" hidden="1" customHeight="1" x14ac:dyDescent="0.25">
      <c r="A261" s="140"/>
      <c r="B261" s="312" t="s">
        <v>223</v>
      </c>
      <c r="C261" s="311"/>
      <c r="D261" s="311"/>
      <c r="E261" s="311"/>
      <c r="F261" s="311"/>
      <c r="G261" s="311"/>
      <c r="H261" s="311"/>
      <c r="I261" s="311"/>
      <c r="J261" s="311"/>
      <c r="K261" s="311"/>
      <c r="L261" s="311"/>
      <c r="M261" s="311"/>
      <c r="N261" s="311"/>
      <c r="O261" s="311"/>
      <c r="P261" s="311"/>
      <c r="Q261" s="311"/>
      <c r="R261" s="311"/>
      <c r="S261" s="311"/>
      <c r="T261" s="311"/>
      <c r="U261" s="311"/>
      <c r="V261" s="311"/>
      <c r="W261" s="311"/>
      <c r="X261" s="311"/>
      <c r="Y261" s="147"/>
      <c r="Z261" s="147"/>
      <c r="AA261" s="148"/>
      <c r="AB261" s="100"/>
      <c r="AC261" s="149"/>
      <c r="AD261" s="150"/>
      <c r="AE261" s="150"/>
      <c r="AF261" s="150"/>
      <c r="AG261" s="150"/>
    </row>
    <row r="262" spans="1:101" ht="15.75" hidden="1" thickBot="1" x14ac:dyDescent="0.3"/>
    <row r="263" spans="1:101" s="145" customFormat="1" ht="18" hidden="1" customHeight="1" x14ac:dyDescent="0.3">
      <c r="A263" s="206"/>
      <c r="B263" s="206"/>
      <c r="C263" s="299" t="s">
        <v>282</v>
      </c>
      <c r="D263" s="300"/>
      <c r="E263" s="300"/>
      <c r="F263" s="300"/>
      <c r="G263" s="300"/>
      <c r="H263" s="300"/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1"/>
      <c r="AA263" s="206"/>
      <c r="AB263" s="206"/>
      <c r="AC263" s="206"/>
      <c r="AD263" s="206"/>
      <c r="AE263" s="206"/>
      <c r="AF263" s="206"/>
      <c r="AG263" s="206"/>
      <c r="AH263" s="206"/>
      <c r="AI263" s="206"/>
      <c r="AJ263" s="206"/>
      <c r="AK263" s="206"/>
      <c r="AL263" s="206"/>
      <c r="AM263" s="206"/>
      <c r="AN263" s="206"/>
      <c r="AO263" s="206"/>
      <c r="AP263" s="206"/>
      <c r="AQ263" s="206"/>
      <c r="AR263" s="206"/>
      <c r="AS263" s="206"/>
      <c r="AT263" s="206"/>
      <c r="AU263" s="206"/>
      <c r="AV263" s="206"/>
      <c r="AW263" s="206"/>
      <c r="AX263" s="206"/>
      <c r="AY263" s="206"/>
      <c r="AZ263" s="206"/>
      <c r="BA263" s="206"/>
      <c r="BB263" s="206"/>
      <c r="BC263" s="206"/>
      <c r="BD263" s="206"/>
      <c r="BE263" s="206"/>
      <c r="BF263" s="206"/>
      <c r="BG263" s="206"/>
      <c r="BH263" s="206"/>
      <c r="BI263" s="206"/>
      <c r="BJ263" s="206"/>
      <c r="BK263" s="206"/>
      <c r="BL263" s="206"/>
      <c r="BM263" s="206"/>
      <c r="BN263" s="206"/>
      <c r="BO263" s="206"/>
      <c r="BP263" s="206"/>
      <c r="BQ263" s="206"/>
      <c r="BR263" s="206"/>
      <c r="BS263" s="206"/>
      <c r="BT263" s="206"/>
      <c r="BU263" s="206"/>
      <c r="BV263" s="206"/>
      <c r="BW263" s="206"/>
      <c r="BX263" s="206"/>
      <c r="BY263" s="206"/>
      <c r="BZ263" s="206"/>
      <c r="CA263" s="206"/>
      <c r="CB263" s="206"/>
      <c r="CC263" s="206"/>
      <c r="CD263" s="206"/>
      <c r="CE263" s="206"/>
      <c r="CF263" s="206"/>
      <c r="CG263" s="206"/>
      <c r="CH263" s="206"/>
      <c r="CI263" s="206"/>
      <c r="CJ263" s="206"/>
      <c r="CK263" s="206"/>
      <c r="CL263" s="206"/>
      <c r="CM263" s="206"/>
      <c r="CN263" s="206"/>
      <c r="CO263" s="206"/>
      <c r="CP263" s="206"/>
      <c r="CQ263" s="206"/>
      <c r="CR263" s="206"/>
      <c r="CS263" s="206"/>
      <c r="CT263" s="206"/>
      <c r="CU263" s="206"/>
      <c r="CV263" s="206"/>
      <c r="CW263" s="206"/>
    </row>
    <row r="264" spans="1:101" s="209" customFormat="1" ht="18" hidden="1" customHeight="1" x14ac:dyDescent="0.3">
      <c r="A264" s="207"/>
      <c r="B264" s="208"/>
      <c r="C264" s="302" t="s">
        <v>0</v>
      </c>
      <c r="D264" s="303"/>
      <c r="E264" s="303"/>
      <c r="F264" s="303"/>
      <c r="G264" s="303"/>
      <c r="H264" s="303"/>
      <c r="I264" s="303"/>
      <c r="J264" s="303"/>
      <c r="K264" s="303"/>
      <c r="L264" s="304"/>
      <c r="M264" s="302" t="s">
        <v>1</v>
      </c>
      <c r="N264" s="305"/>
      <c r="O264" s="305"/>
      <c r="P264" s="305"/>
      <c r="Q264" s="305"/>
      <c r="R264" s="305"/>
      <c r="S264" s="306"/>
      <c r="T264" s="302" t="s">
        <v>239</v>
      </c>
      <c r="U264" s="305"/>
      <c r="V264" s="305"/>
      <c r="W264" s="305"/>
      <c r="X264" s="305"/>
      <c r="Y264" s="305"/>
      <c r="Z264" s="306"/>
      <c r="AA264" s="207"/>
      <c r="AB264" s="207"/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 s="207"/>
      <c r="AN264" s="207"/>
      <c r="AO264" s="207"/>
      <c r="AP264" s="207"/>
      <c r="AQ264" s="207"/>
      <c r="AR264" s="207"/>
      <c r="AS264" s="207"/>
      <c r="AT264" s="207"/>
      <c r="AU264" s="207"/>
      <c r="AV264" s="207"/>
      <c r="AW264" s="207"/>
      <c r="AX264" s="207"/>
      <c r="AY264" s="207"/>
      <c r="AZ264" s="207"/>
      <c r="BA264" s="207"/>
      <c r="BB264" s="207"/>
      <c r="BC264" s="207"/>
      <c r="BD264" s="207"/>
      <c r="BE264" s="207"/>
      <c r="BF264" s="207"/>
      <c r="BG264" s="207"/>
      <c r="BH264" s="207"/>
      <c r="BI264" s="207"/>
      <c r="BJ264" s="207"/>
      <c r="BK264" s="207"/>
      <c r="BL264" s="207"/>
      <c r="BM264" s="207"/>
      <c r="BN264" s="207"/>
      <c r="BO264" s="207"/>
      <c r="BP264" s="207"/>
      <c r="BQ264" s="207"/>
      <c r="BR264" s="207"/>
      <c r="BS264" s="207"/>
      <c r="BT264" s="207"/>
      <c r="BU264" s="207"/>
      <c r="BV264" s="207"/>
      <c r="BW264" s="207"/>
      <c r="BX264" s="207"/>
      <c r="BY264" s="207"/>
      <c r="BZ264" s="207"/>
      <c r="CA264" s="207"/>
      <c r="CB264" s="207"/>
      <c r="CC264" s="207"/>
      <c r="CD264" s="207"/>
      <c r="CE264" s="207"/>
      <c r="CF264" s="207"/>
      <c r="CG264" s="207"/>
      <c r="CH264" s="207"/>
      <c r="CI264" s="207"/>
      <c r="CJ264" s="207"/>
      <c r="CK264" s="207"/>
      <c r="CL264" s="207"/>
      <c r="CM264" s="207"/>
      <c r="CN264" s="207"/>
      <c r="CO264" s="207"/>
      <c r="CP264" s="207"/>
      <c r="CQ264" s="207"/>
      <c r="CR264" s="207"/>
      <c r="CS264" s="207"/>
      <c r="CT264" s="207"/>
      <c r="CU264" s="207"/>
      <c r="CV264" s="207"/>
      <c r="CW264" s="207"/>
    </row>
    <row r="265" spans="1:101" s="145" customFormat="1" ht="18" hidden="1" customHeight="1" x14ac:dyDescent="0.3">
      <c r="A265" s="210"/>
      <c r="B265" s="211"/>
      <c r="C265" s="307" t="s">
        <v>240</v>
      </c>
      <c r="D265" s="308"/>
      <c r="E265" s="309"/>
      <c r="F265" s="212" t="s">
        <v>5</v>
      </c>
      <c r="G265" s="213" t="s">
        <v>6</v>
      </c>
      <c r="H265" s="213" t="s">
        <v>7</v>
      </c>
      <c r="I265" s="213" t="s">
        <v>8</v>
      </c>
      <c r="J265" s="213" t="s">
        <v>9</v>
      </c>
      <c r="K265" s="213" t="s">
        <v>10</v>
      </c>
      <c r="L265" s="214" t="s">
        <v>11</v>
      </c>
      <c r="M265" s="212" t="s">
        <v>5</v>
      </c>
      <c r="N265" s="215" t="s">
        <v>6</v>
      </c>
      <c r="O265" s="213" t="s">
        <v>7</v>
      </c>
      <c r="P265" s="213" t="s">
        <v>8</v>
      </c>
      <c r="Q265" s="213" t="s">
        <v>9</v>
      </c>
      <c r="R265" s="213" t="s">
        <v>10</v>
      </c>
      <c r="S265" s="214" t="s">
        <v>11</v>
      </c>
      <c r="T265" s="212" t="s">
        <v>5</v>
      </c>
      <c r="U265" s="215" t="s">
        <v>6</v>
      </c>
      <c r="V265" s="213" t="s">
        <v>7</v>
      </c>
      <c r="W265" s="213" t="s">
        <v>8</v>
      </c>
      <c r="X265" s="213" t="s">
        <v>9</v>
      </c>
      <c r="Y265" s="213" t="s">
        <v>10</v>
      </c>
      <c r="Z265" s="214" t="s">
        <v>11</v>
      </c>
      <c r="AA265" s="210"/>
      <c r="AB265" s="210"/>
      <c r="AC265" s="210"/>
      <c r="AD265" s="210"/>
      <c r="AE265" s="210"/>
      <c r="AF265" s="210"/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  <c r="BI265" s="210"/>
      <c r="BJ265" s="210"/>
      <c r="BK265" s="210"/>
      <c r="BL265" s="210"/>
      <c r="BM265" s="210"/>
      <c r="BN265" s="210"/>
      <c r="BO265" s="210"/>
      <c r="BP265" s="210"/>
      <c r="BQ265" s="210"/>
      <c r="BR265" s="210"/>
      <c r="BS265" s="210"/>
      <c r="BT265" s="210"/>
      <c r="BU265" s="210"/>
      <c r="BV265" s="210"/>
      <c r="BW265" s="210"/>
      <c r="BX265" s="210"/>
      <c r="BY265" s="210"/>
      <c r="BZ265" s="210"/>
      <c r="CA265" s="210"/>
      <c r="CB265" s="210"/>
      <c r="CC265" s="210"/>
      <c r="CD265" s="210"/>
      <c r="CE265" s="210"/>
      <c r="CF265" s="210"/>
      <c r="CG265" s="210"/>
      <c r="CH265" s="210"/>
      <c r="CI265" s="210"/>
      <c r="CJ265" s="210"/>
      <c r="CK265" s="210"/>
      <c r="CL265" s="210"/>
      <c r="CM265" s="210"/>
      <c r="CN265" s="210"/>
      <c r="CO265" s="210"/>
      <c r="CP265" s="210"/>
      <c r="CQ265" s="210"/>
      <c r="CR265" s="210"/>
      <c r="CS265" s="210"/>
      <c r="CT265" s="210"/>
      <c r="CU265" s="210"/>
      <c r="CV265" s="210"/>
      <c r="CW265" s="210"/>
    </row>
    <row r="266" spans="1:101" s="209" customFormat="1" ht="18" hidden="1" customHeight="1" x14ac:dyDescent="0.2">
      <c r="A266" s="145"/>
      <c r="B266" s="249">
        <v>1</v>
      </c>
      <c r="C266" s="278" t="s">
        <v>270</v>
      </c>
      <c r="D266" s="279"/>
      <c r="E266" s="280"/>
      <c r="F266" s="251">
        <f t="shared" ref="F266:F303" si="44">H266*3+I266</f>
        <v>101</v>
      </c>
      <c r="G266" s="252">
        <f t="shared" ref="G266:G303" si="45">SUM(H266:J266)</f>
        <v>64</v>
      </c>
      <c r="H266" s="252">
        <f t="shared" ref="H266:H303" si="46">O266+V266</f>
        <v>27</v>
      </c>
      <c r="I266" s="252">
        <f t="shared" ref="I266:I303" si="47">P266+W266</f>
        <v>20</v>
      </c>
      <c r="J266" s="252">
        <f t="shared" ref="J266:J303" si="48">Q266+X266</f>
        <v>17</v>
      </c>
      <c r="K266" s="252">
        <f t="shared" ref="K266:K303" si="49">R266+Y266</f>
        <v>101</v>
      </c>
      <c r="L266" s="253">
        <f t="shared" ref="L266:L303" si="50">S266+Z266</f>
        <v>68</v>
      </c>
      <c r="M266" s="251">
        <f t="shared" ref="M266:M303" si="51">O266*3+P266</f>
        <v>63</v>
      </c>
      <c r="N266" s="254">
        <f t="shared" ref="N266:N303" si="52">SUM(O266:Q266)</f>
        <v>32</v>
      </c>
      <c r="O266" s="255">
        <v>18</v>
      </c>
      <c r="P266" s="255">
        <v>9</v>
      </c>
      <c r="Q266" s="255">
        <v>5</v>
      </c>
      <c r="R266" s="255">
        <v>65</v>
      </c>
      <c r="S266" s="256">
        <v>30</v>
      </c>
      <c r="T266" s="251">
        <f t="shared" ref="T266:T303" si="53">V266*3+W266</f>
        <v>38</v>
      </c>
      <c r="U266" s="254">
        <f t="shared" ref="U266:U303" si="54">SUM(V266:X266)</f>
        <v>32</v>
      </c>
      <c r="V266" s="255">
        <v>9</v>
      </c>
      <c r="W266" s="255">
        <v>11</v>
      </c>
      <c r="X266" s="255">
        <v>12</v>
      </c>
      <c r="Y266" s="255">
        <v>36</v>
      </c>
      <c r="Z266" s="256">
        <v>38</v>
      </c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  <c r="BN266" s="145"/>
      <c r="BO266" s="145"/>
      <c r="BP266" s="145"/>
      <c r="BQ266" s="145"/>
      <c r="BR266" s="145"/>
      <c r="BS266" s="145"/>
      <c r="BT266" s="145"/>
      <c r="BU266" s="145"/>
      <c r="BV266" s="145"/>
      <c r="BW266" s="145"/>
      <c r="BX266" s="145"/>
      <c r="BY266" s="145"/>
      <c r="BZ266" s="145"/>
      <c r="CA266" s="145"/>
      <c r="CB266" s="145"/>
      <c r="CC266" s="145"/>
      <c r="CD266" s="145"/>
      <c r="CE266" s="145"/>
      <c r="CF266" s="145"/>
      <c r="CG266" s="145"/>
      <c r="CH266" s="145"/>
      <c r="CI266" s="145"/>
      <c r="CJ266" s="145"/>
      <c r="CK266" s="145"/>
      <c r="CL266" s="145"/>
      <c r="CM266" s="145"/>
      <c r="CN266" s="145"/>
      <c r="CO266" s="145"/>
      <c r="CP266" s="145"/>
      <c r="CQ266" s="145"/>
      <c r="CR266" s="145"/>
      <c r="CS266" s="145"/>
      <c r="CT266" s="145"/>
      <c r="CU266" s="145"/>
      <c r="CV266" s="145"/>
      <c r="CW266" s="145"/>
    </row>
    <row r="267" spans="1:101" s="145" customFormat="1" ht="18" hidden="1" customHeight="1" x14ac:dyDescent="0.2">
      <c r="A267" s="209"/>
      <c r="B267" s="250">
        <v>2</v>
      </c>
      <c r="C267" s="278" t="s">
        <v>259</v>
      </c>
      <c r="D267" s="279"/>
      <c r="E267" s="280"/>
      <c r="F267" s="251">
        <f t="shared" si="44"/>
        <v>71</v>
      </c>
      <c r="G267" s="252">
        <f t="shared" si="45"/>
        <v>42</v>
      </c>
      <c r="H267" s="252">
        <f t="shared" si="46"/>
        <v>17</v>
      </c>
      <c r="I267" s="252">
        <f t="shared" si="47"/>
        <v>20</v>
      </c>
      <c r="J267" s="252">
        <f t="shared" si="48"/>
        <v>5</v>
      </c>
      <c r="K267" s="252">
        <f t="shared" si="49"/>
        <v>48</v>
      </c>
      <c r="L267" s="253">
        <f t="shared" si="50"/>
        <v>24</v>
      </c>
      <c r="M267" s="251">
        <f t="shared" si="51"/>
        <v>45</v>
      </c>
      <c r="N267" s="254">
        <f t="shared" si="52"/>
        <v>21</v>
      </c>
      <c r="O267" s="257">
        <v>12</v>
      </c>
      <c r="P267" s="257">
        <v>9</v>
      </c>
      <c r="Q267" s="257">
        <v>0</v>
      </c>
      <c r="R267" s="257">
        <v>33</v>
      </c>
      <c r="S267" s="258">
        <v>11</v>
      </c>
      <c r="T267" s="251">
        <f t="shared" si="53"/>
        <v>26</v>
      </c>
      <c r="U267" s="254">
        <f t="shared" si="54"/>
        <v>21</v>
      </c>
      <c r="V267" s="257">
        <v>5</v>
      </c>
      <c r="W267" s="257">
        <v>11</v>
      </c>
      <c r="X267" s="257">
        <v>5</v>
      </c>
      <c r="Y267" s="257">
        <v>15</v>
      </c>
      <c r="Z267" s="258">
        <v>13</v>
      </c>
      <c r="AA267" s="209"/>
      <c r="AB267" s="209"/>
      <c r="AC267" s="209"/>
      <c r="AD267" s="209"/>
      <c r="AE267" s="209"/>
      <c r="AF267" s="209"/>
      <c r="AG267" s="209"/>
      <c r="AH267" s="209"/>
      <c r="AI267" s="209"/>
      <c r="AJ267" s="209"/>
      <c r="AK267" s="209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  <c r="BI267" s="209"/>
      <c r="BJ267" s="209"/>
      <c r="BK267" s="209"/>
      <c r="BL267" s="209"/>
      <c r="BM267" s="209"/>
      <c r="BN267" s="209"/>
      <c r="BO267" s="209"/>
      <c r="BP267" s="209"/>
      <c r="BQ267" s="209"/>
      <c r="BR267" s="209"/>
      <c r="BS267" s="209"/>
      <c r="BT267" s="209"/>
      <c r="BU267" s="209"/>
      <c r="BV267" s="209"/>
      <c r="BW267" s="209"/>
      <c r="BX267" s="209"/>
      <c r="BY267" s="209"/>
      <c r="BZ267" s="209"/>
      <c r="CA267" s="209"/>
      <c r="CB267" s="209"/>
      <c r="CC267" s="209"/>
      <c r="CD267" s="209"/>
      <c r="CE267" s="209"/>
      <c r="CF267" s="209"/>
      <c r="CG267" s="209"/>
      <c r="CH267" s="209"/>
      <c r="CI267" s="209"/>
      <c r="CJ267" s="209"/>
      <c r="CK267" s="209"/>
      <c r="CL267" s="209"/>
      <c r="CM267" s="209"/>
      <c r="CN267" s="209"/>
      <c r="CO267" s="209"/>
      <c r="CP267" s="209"/>
      <c r="CQ267" s="209"/>
      <c r="CR267" s="209"/>
      <c r="CS267" s="209"/>
      <c r="CT267" s="209"/>
      <c r="CU267" s="209"/>
      <c r="CV267" s="209"/>
      <c r="CW267" s="209"/>
    </row>
    <row r="268" spans="1:101" s="209" customFormat="1" ht="18" hidden="1" customHeight="1" x14ac:dyDescent="0.2">
      <c r="A268" s="145"/>
      <c r="B268" s="249">
        <v>3</v>
      </c>
      <c r="C268" s="278" t="s">
        <v>251</v>
      </c>
      <c r="D268" s="279"/>
      <c r="E268" s="280"/>
      <c r="F268" s="259">
        <f t="shared" si="44"/>
        <v>62</v>
      </c>
      <c r="G268" s="260">
        <f t="shared" si="45"/>
        <v>34</v>
      </c>
      <c r="H268" s="260">
        <f t="shared" si="46"/>
        <v>18</v>
      </c>
      <c r="I268" s="260">
        <f t="shared" si="47"/>
        <v>8</v>
      </c>
      <c r="J268" s="260">
        <f t="shared" si="48"/>
        <v>8</v>
      </c>
      <c r="K268" s="260">
        <f t="shared" si="49"/>
        <v>56</v>
      </c>
      <c r="L268" s="261">
        <f t="shared" si="50"/>
        <v>31</v>
      </c>
      <c r="M268" s="259">
        <f t="shared" si="51"/>
        <v>37</v>
      </c>
      <c r="N268" s="262">
        <f t="shared" si="52"/>
        <v>17</v>
      </c>
      <c r="O268" s="260">
        <v>11</v>
      </c>
      <c r="P268" s="260">
        <v>4</v>
      </c>
      <c r="Q268" s="260">
        <v>2</v>
      </c>
      <c r="R268" s="260">
        <v>40</v>
      </c>
      <c r="S268" s="261">
        <v>13</v>
      </c>
      <c r="T268" s="259">
        <f t="shared" si="53"/>
        <v>25</v>
      </c>
      <c r="U268" s="262">
        <f t="shared" si="54"/>
        <v>17</v>
      </c>
      <c r="V268" s="260">
        <v>7</v>
      </c>
      <c r="W268" s="260">
        <v>4</v>
      </c>
      <c r="X268" s="260">
        <v>6</v>
      </c>
      <c r="Y268" s="260">
        <v>16</v>
      </c>
      <c r="Z268" s="261">
        <v>18</v>
      </c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5"/>
      <c r="BN268" s="145"/>
      <c r="BO268" s="145"/>
      <c r="BP268" s="145"/>
      <c r="BQ268" s="145"/>
      <c r="BR268" s="145"/>
      <c r="BS268" s="145"/>
      <c r="BT268" s="145"/>
      <c r="BU268" s="145"/>
      <c r="BV268" s="145"/>
      <c r="BW268" s="145"/>
      <c r="BX268" s="145"/>
      <c r="BY268" s="145"/>
      <c r="BZ268" s="145"/>
      <c r="CA268" s="145"/>
      <c r="CB268" s="145"/>
      <c r="CC268" s="145"/>
      <c r="CD268" s="145"/>
      <c r="CE268" s="145"/>
      <c r="CF268" s="145"/>
      <c r="CG268" s="145"/>
      <c r="CH268" s="145"/>
      <c r="CI268" s="145"/>
      <c r="CJ268" s="145"/>
      <c r="CK268" s="145"/>
      <c r="CL268" s="145"/>
      <c r="CM268" s="145"/>
      <c r="CN268" s="145"/>
      <c r="CO268" s="145"/>
      <c r="CP268" s="145"/>
      <c r="CQ268" s="145"/>
      <c r="CR268" s="145"/>
      <c r="CS268" s="145"/>
      <c r="CT268" s="145"/>
      <c r="CU268" s="145"/>
      <c r="CV268" s="145"/>
      <c r="CW268" s="145"/>
    </row>
    <row r="269" spans="1:101" s="145" customFormat="1" ht="18" hidden="1" customHeight="1" x14ac:dyDescent="0.2">
      <c r="A269" s="209"/>
      <c r="B269" s="250">
        <v>4</v>
      </c>
      <c r="C269" s="278" t="s">
        <v>242</v>
      </c>
      <c r="D269" s="279"/>
      <c r="E269" s="280"/>
      <c r="F269" s="259">
        <f t="shared" si="44"/>
        <v>57</v>
      </c>
      <c r="G269" s="260">
        <f t="shared" si="45"/>
        <v>28</v>
      </c>
      <c r="H269" s="260">
        <f t="shared" si="46"/>
        <v>16</v>
      </c>
      <c r="I269" s="260">
        <f t="shared" si="47"/>
        <v>9</v>
      </c>
      <c r="J269" s="260">
        <f t="shared" si="48"/>
        <v>3</v>
      </c>
      <c r="K269" s="260">
        <f t="shared" si="49"/>
        <v>51</v>
      </c>
      <c r="L269" s="261">
        <f t="shared" si="50"/>
        <v>23</v>
      </c>
      <c r="M269" s="259">
        <f t="shared" si="51"/>
        <v>33</v>
      </c>
      <c r="N269" s="262">
        <f t="shared" si="52"/>
        <v>14</v>
      </c>
      <c r="O269" s="260">
        <v>10</v>
      </c>
      <c r="P269" s="260">
        <v>3</v>
      </c>
      <c r="Q269" s="260">
        <v>1</v>
      </c>
      <c r="R269" s="260">
        <v>32</v>
      </c>
      <c r="S269" s="261">
        <v>9</v>
      </c>
      <c r="T269" s="259">
        <f t="shared" si="53"/>
        <v>24</v>
      </c>
      <c r="U269" s="262">
        <f t="shared" si="54"/>
        <v>14</v>
      </c>
      <c r="V269" s="260">
        <v>6</v>
      </c>
      <c r="W269" s="260">
        <v>6</v>
      </c>
      <c r="X269" s="260">
        <v>2</v>
      </c>
      <c r="Y269" s="260">
        <v>19</v>
      </c>
      <c r="Z269" s="261">
        <v>14</v>
      </c>
      <c r="AA269" s="209"/>
      <c r="AB269" s="209"/>
      <c r="AC269" s="209"/>
      <c r="AD269" s="209"/>
      <c r="AE269" s="209"/>
      <c r="AF269" s="209"/>
      <c r="AG269" s="209"/>
      <c r="AH269" s="209"/>
      <c r="AI269" s="209"/>
      <c r="AJ269" s="209"/>
      <c r="AK269" s="209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09"/>
      <c r="BB269" s="209"/>
      <c r="BC269" s="209"/>
      <c r="BD269" s="209"/>
      <c r="BE269" s="209"/>
      <c r="BF269" s="209"/>
      <c r="BG269" s="209"/>
      <c r="BH269" s="209"/>
      <c r="BI269" s="209"/>
      <c r="BJ269" s="209"/>
      <c r="BK269" s="209"/>
      <c r="BL269" s="209"/>
      <c r="BM269" s="209"/>
      <c r="BN269" s="209"/>
      <c r="BO269" s="209"/>
      <c r="BP269" s="209"/>
      <c r="BQ269" s="209"/>
      <c r="BR269" s="209"/>
      <c r="BS269" s="209"/>
      <c r="BT269" s="209"/>
      <c r="BU269" s="209"/>
      <c r="BV269" s="209"/>
      <c r="BW269" s="209"/>
      <c r="BX269" s="209"/>
      <c r="BY269" s="209"/>
      <c r="BZ269" s="209"/>
      <c r="CA269" s="209"/>
      <c r="CB269" s="209"/>
      <c r="CC269" s="209"/>
      <c r="CD269" s="209"/>
      <c r="CE269" s="209"/>
      <c r="CF269" s="209"/>
      <c r="CG269" s="209"/>
      <c r="CH269" s="209"/>
      <c r="CI269" s="209"/>
      <c r="CJ269" s="209"/>
      <c r="CK269" s="209"/>
      <c r="CL269" s="209"/>
      <c r="CM269" s="209"/>
      <c r="CN269" s="209"/>
      <c r="CO269" s="209"/>
      <c r="CP269" s="209"/>
      <c r="CQ269" s="209"/>
      <c r="CR269" s="209"/>
      <c r="CS269" s="209"/>
      <c r="CT269" s="209"/>
      <c r="CU269" s="209"/>
      <c r="CV269" s="209"/>
      <c r="CW269" s="209"/>
    </row>
    <row r="270" spans="1:101" s="145" customFormat="1" ht="18" hidden="1" customHeight="1" x14ac:dyDescent="0.2">
      <c r="A270" s="209"/>
      <c r="B270" s="250">
        <v>5</v>
      </c>
      <c r="C270" s="278" t="s">
        <v>279</v>
      </c>
      <c r="D270" s="279"/>
      <c r="E270" s="280"/>
      <c r="F270" s="259">
        <f t="shared" si="44"/>
        <v>36</v>
      </c>
      <c r="G270" s="260">
        <f t="shared" si="45"/>
        <v>22</v>
      </c>
      <c r="H270" s="260">
        <f t="shared" si="46"/>
        <v>10</v>
      </c>
      <c r="I270" s="260">
        <f t="shared" si="47"/>
        <v>6</v>
      </c>
      <c r="J270" s="260">
        <f t="shared" si="48"/>
        <v>6</v>
      </c>
      <c r="K270" s="260">
        <f t="shared" si="49"/>
        <v>47</v>
      </c>
      <c r="L270" s="261">
        <f t="shared" si="50"/>
        <v>21</v>
      </c>
      <c r="M270" s="259">
        <f t="shared" si="51"/>
        <v>27</v>
      </c>
      <c r="N270" s="262">
        <f t="shared" si="52"/>
        <v>11</v>
      </c>
      <c r="O270" s="260">
        <v>8</v>
      </c>
      <c r="P270" s="260">
        <v>3</v>
      </c>
      <c r="Q270" s="260">
        <v>0</v>
      </c>
      <c r="R270" s="260">
        <v>36</v>
      </c>
      <c r="S270" s="261">
        <v>4</v>
      </c>
      <c r="T270" s="259">
        <f t="shared" si="53"/>
        <v>9</v>
      </c>
      <c r="U270" s="262">
        <f t="shared" si="54"/>
        <v>11</v>
      </c>
      <c r="V270" s="260">
        <v>2</v>
      </c>
      <c r="W270" s="260">
        <v>3</v>
      </c>
      <c r="X270" s="260">
        <v>6</v>
      </c>
      <c r="Y270" s="260">
        <v>11</v>
      </c>
      <c r="Z270" s="261">
        <v>17</v>
      </c>
      <c r="AA270" s="209"/>
      <c r="AB270" s="209"/>
      <c r="AC270" s="209"/>
      <c r="AD270" s="209"/>
      <c r="AE270" s="209"/>
      <c r="AF270" s="209"/>
      <c r="AG270" s="209"/>
      <c r="AH270" s="209"/>
      <c r="AI270" s="209"/>
      <c r="AJ270" s="209"/>
      <c r="AK270" s="209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  <c r="BI270" s="209"/>
      <c r="BJ270" s="209"/>
      <c r="BK270" s="209"/>
      <c r="BL270" s="209"/>
      <c r="BM270" s="209"/>
      <c r="BN270" s="209"/>
      <c r="BO270" s="209"/>
      <c r="BP270" s="209"/>
      <c r="BQ270" s="209"/>
      <c r="BR270" s="209"/>
      <c r="BS270" s="209"/>
      <c r="BT270" s="209"/>
      <c r="BU270" s="209"/>
      <c r="BV270" s="209"/>
      <c r="BW270" s="209"/>
      <c r="BX270" s="209"/>
      <c r="BY270" s="209"/>
      <c r="BZ270" s="209"/>
      <c r="CA270" s="209"/>
      <c r="CB270" s="209"/>
      <c r="CC270" s="209"/>
      <c r="CD270" s="209"/>
      <c r="CE270" s="209"/>
      <c r="CF270" s="209"/>
      <c r="CG270" s="209"/>
      <c r="CH270" s="209"/>
      <c r="CI270" s="209"/>
      <c r="CJ270" s="209"/>
      <c r="CK270" s="209"/>
      <c r="CL270" s="209"/>
      <c r="CM270" s="209"/>
      <c r="CN270" s="209"/>
      <c r="CO270" s="209"/>
      <c r="CP270" s="209"/>
      <c r="CQ270" s="209"/>
      <c r="CR270" s="209"/>
      <c r="CS270" s="209"/>
      <c r="CT270" s="209"/>
      <c r="CU270" s="209"/>
      <c r="CV270" s="209"/>
      <c r="CW270" s="209"/>
    </row>
    <row r="271" spans="1:101" s="145" customFormat="1" ht="18" hidden="1" customHeight="1" x14ac:dyDescent="0.2">
      <c r="A271" s="209"/>
      <c r="B271" s="250">
        <v>6</v>
      </c>
      <c r="C271" s="278" t="s">
        <v>248</v>
      </c>
      <c r="D271" s="279"/>
      <c r="E271" s="280"/>
      <c r="F271" s="259">
        <f t="shared" si="44"/>
        <v>41</v>
      </c>
      <c r="G271" s="260">
        <f t="shared" si="45"/>
        <v>20</v>
      </c>
      <c r="H271" s="260">
        <f t="shared" si="46"/>
        <v>11</v>
      </c>
      <c r="I271" s="260">
        <f t="shared" si="47"/>
        <v>8</v>
      </c>
      <c r="J271" s="260">
        <f t="shared" si="48"/>
        <v>1</v>
      </c>
      <c r="K271" s="260">
        <f t="shared" si="49"/>
        <v>32</v>
      </c>
      <c r="L271" s="261">
        <f t="shared" si="50"/>
        <v>12</v>
      </c>
      <c r="M271" s="259">
        <f t="shared" si="51"/>
        <v>26</v>
      </c>
      <c r="N271" s="262">
        <f t="shared" si="52"/>
        <v>10</v>
      </c>
      <c r="O271" s="260">
        <v>8</v>
      </c>
      <c r="P271" s="260">
        <v>2</v>
      </c>
      <c r="Q271" s="260">
        <v>0</v>
      </c>
      <c r="R271" s="260">
        <v>23</v>
      </c>
      <c r="S271" s="261">
        <v>7</v>
      </c>
      <c r="T271" s="259">
        <f t="shared" si="53"/>
        <v>15</v>
      </c>
      <c r="U271" s="262">
        <f t="shared" si="54"/>
        <v>10</v>
      </c>
      <c r="V271" s="260">
        <v>3</v>
      </c>
      <c r="W271" s="260">
        <v>6</v>
      </c>
      <c r="X271" s="260">
        <v>1</v>
      </c>
      <c r="Y271" s="260">
        <v>9</v>
      </c>
      <c r="Z271" s="261">
        <v>5</v>
      </c>
      <c r="AA271" s="209"/>
      <c r="AB271" s="209"/>
      <c r="AC271" s="209"/>
      <c r="AD271" s="209"/>
      <c r="AE271" s="209"/>
      <c r="AF271" s="209"/>
      <c r="AG271" s="209"/>
      <c r="AH271" s="209"/>
      <c r="AI271" s="209"/>
      <c r="AJ271" s="209"/>
      <c r="AK271" s="209"/>
      <c r="AL271" s="209"/>
      <c r="AM271" s="209"/>
      <c r="AN271" s="209"/>
      <c r="AO271" s="209"/>
      <c r="AP271" s="209"/>
      <c r="AQ271" s="209"/>
      <c r="AR271" s="209"/>
      <c r="AS271" s="209"/>
      <c r="AT271" s="209"/>
      <c r="AU271" s="209"/>
      <c r="AV271" s="209"/>
      <c r="AW271" s="209"/>
      <c r="AX271" s="209"/>
      <c r="AY271" s="209"/>
      <c r="AZ271" s="209"/>
      <c r="BA271" s="209"/>
      <c r="BB271" s="209"/>
      <c r="BC271" s="209"/>
      <c r="BD271" s="209"/>
      <c r="BE271" s="209"/>
      <c r="BF271" s="209"/>
      <c r="BG271" s="209"/>
      <c r="BH271" s="209"/>
      <c r="BI271" s="209"/>
      <c r="BJ271" s="209"/>
      <c r="BK271" s="209"/>
      <c r="BL271" s="209"/>
      <c r="BM271" s="209"/>
      <c r="BN271" s="209"/>
      <c r="BO271" s="209"/>
      <c r="BP271" s="209"/>
      <c r="BQ271" s="209"/>
      <c r="BR271" s="209"/>
      <c r="BS271" s="209"/>
      <c r="BT271" s="209"/>
      <c r="BU271" s="209"/>
      <c r="BV271" s="209"/>
      <c r="BW271" s="209"/>
      <c r="BX271" s="209"/>
      <c r="BY271" s="209"/>
      <c r="BZ271" s="209"/>
      <c r="CA271" s="209"/>
      <c r="CB271" s="209"/>
      <c r="CC271" s="209"/>
      <c r="CD271" s="209"/>
      <c r="CE271" s="209"/>
      <c r="CF271" s="209"/>
      <c r="CG271" s="209"/>
      <c r="CH271" s="209"/>
      <c r="CI271" s="209"/>
      <c r="CJ271" s="209"/>
      <c r="CK271" s="209"/>
      <c r="CL271" s="209"/>
      <c r="CM271" s="209"/>
      <c r="CN271" s="209"/>
      <c r="CO271" s="209"/>
      <c r="CP271" s="209"/>
      <c r="CQ271" s="209"/>
      <c r="CR271" s="209"/>
      <c r="CS271" s="209"/>
      <c r="CT271" s="209"/>
      <c r="CU271" s="209"/>
      <c r="CV271" s="209"/>
      <c r="CW271" s="209"/>
    </row>
    <row r="272" spans="1:101" s="206" customFormat="1" ht="18" hidden="1" customHeight="1" x14ac:dyDescent="0.25">
      <c r="A272" s="145"/>
      <c r="B272" s="249">
        <v>7</v>
      </c>
      <c r="C272" s="278" t="s">
        <v>260</v>
      </c>
      <c r="D272" s="279"/>
      <c r="E272" s="280"/>
      <c r="F272" s="263">
        <f t="shared" si="44"/>
        <v>17</v>
      </c>
      <c r="G272" s="264">
        <f t="shared" si="45"/>
        <v>18</v>
      </c>
      <c r="H272" s="264">
        <f t="shared" si="46"/>
        <v>4</v>
      </c>
      <c r="I272" s="264">
        <f t="shared" si="47"/>
        <v>5</v>
      </c>
      <c r="J272" s="264">
        <f t="shared" si="48"/>
        <v>9</v>
      </c>
      <c r="K272" s="264">
        <f t="shared" si="49"/>
        <v>11</v>
      </c>
      <c r="L272" s="265">
        <f t="shared" si="50"/>
        <v>23</v>
      </c>
      <c r="M272" s="263">
        <f t="shared" si="51"/>
        <v>15</v>
      </c>
      <c r="N272" s="266">
        <f t="shared" si="52"/>
        <v>9</v>
      </c>
      <c r="O272" s="267">
        <v>4</v>
      </c>
      <c r="P272" s="267">
        <v>3</v>
      </c>
      <c r="Q272" s="267">
        <v>2</v>
      </c>
      <c r="R272" s="267">
        <v>8</v>
      </c>
      <c r="S272" s="268">
        <v>8</v>
      </c>
      <c r="T272" s="263">
        <f t="shared" si="53"/>
        <v>2</v>
      </c>
      <c r="U272" s="266">
        <f t="shared" si="54"/>
        <v>9</v>
      </c>
      <c r="V272" s="267">
        <v>0</v>
      </c>
      <c r="W272" s="267">
        <v>2</v>
      </c>
      <c r="X272" s="267">
        <v>7</v>
      </c>
      <c r="Y272" s="267">
        <v>3</v>
      </c>
      <c r="Z272" s="268">
        <v>15</v>
      </c>
      <c r="AA272" s="145"/>
      <c r="AB272" s="145"/>
      <c r="AC272" s="145"/>
      <c r="AD272" s="145"/>
      <c r="AE272" s="145"/>
      <c r="AF272" s="145"/>
      <c r="AG272" s="145"/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5"/>
      <c r="BN272" s="145"/>
      <c r="BO272" s="145"/>
      <c r="BP272" s="145"/>
      <c r="BQ272" s="145"/>
      <c r="BR272" s="145"/>
      <c r="BS272" s="145"/>
      <c r="BT272" s="145"/>
      <c r="BU272" s="145"/>
      <c r="BV272" s="145"/>
      <c r="BW272" s="145"/>
      <c r="BX272" s="145"/>
      <c r="BY272" s="145"/>
      <c r="BZ272" s="145"/>
      <c r="CA272" s="145"/>
      <c r="CB272" s="145"/>
      <c r="CC272" s="145"/>
      <c r="CD272" s="145"/>
      <c r="CE272" s="145"/>
      <c r="CF272" s="145"/>
      <c r="CG272" s="145"/>
      <c r="CH272" s="145"/>
      <c r="CI272" s="145"/>
      <c r="CJ272" s="145"/>
      <c r="CK272" s="145"/>
      <c r="CL272" s="145"/>
      <c r="CM272" s="145"/>
      <c r="CN272" s="145"/>
      <c r="CO272" s="145"/>
      <c r="CP272" s="145"/>
      <c r="CQ272" s="145"/>
      <c r="CR272" s="145"/>
      <c r="CS272" s="145"/>
      <c r="CT272" s="145"/>
      <c r="CU272" s="145"/>
      <c r="CV272" s="145"/>
      <c r="CW272" s="145"/>
    </row>
    <row r="273" spans="1:101" s="21" customFormat="1" ht="18" hidden="1" customHeight="1" x14ac:dyDescent="0.2">
      <c r="A273" s="209"/>
      <c r="B273" s="250">
        <v>8</v>
      </c>
      <c r="C273" s="278" t="s">
        <v>247</v>
      </c>
      <c r="D273" s="279"/>
      <c r="E273" s="280"/>
      <c r="F273" s="259">
        <f t="shared" si="44"/>
        <v>34</v>
      </c>
      <c r="G273" s="260">
        <f t="shared" si="45"/>
        <v>18</v>
      </c>
      <c r="H273" s="260">
        <f t="shared" si="46"/>
        <v>10</v>
      </c>
      <c r="I273" s="260">
        <f t="shared" si="47"/>
        <v>4</v>
      </c>
      <c r="J273" s="260">
        <f t="shared" si="48"/>
        <v>4</v>
      </c>
      <c r="K273" s="260">
        <f t="shared" si="49"/>
        <v>32</v>
      </c>
      <c r="L273" s="261">
        <f t="shared" si="50"/>
        <v>15</v>
      </c>
      <c r="M273" s="259">
        <f t="shared" si="51"/>
        <v>17</v>
      </c>
      <c r="N273" s="262">
        <f t="shared" si="52"/>
        <v>9</v>
      </c>
      <c r="O273" s="260">
        <v>5</v>
      </c>
      <c r="P273" s="260">
        <v>2</v>
      </c>
      <c r="Q273" s="260">
        <v>2</v>
      </c>
      <c r="R273" s="260">
        <v>15</v>
      </c>
      <c r="S273" s="261">
        <v>6</v>
      </c>
      <c r="T273" s="259">
        <f t="shared" si="53"/>
        <v>17</v>
      </c>
      <c r="U273" s="262">
        <f t="shared" si="54"/>
        <v>9</v>
      </c>
      <c r="V273" s="260">
        <v>5</v>
      </c>
      <c r="W273" s="260">
        <v>2</v>
      </c>
      <c r="X273" s="260">
        <v>2</v>
      </c>
      <c r="Y273" s="260">
        <v>17</v>
      </c>
      <c r="Z273" s="261">
        <v>9</v>
      </c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  <c r="BI273" s="209"/>
      <c r="BJ273" s="209"/>
      <c r="BK273" s="209"/>
      <c r="BL273" s="209"/>
      <c r="BM273" s="209"/>
      <c r="BN273" s="209"/>
      <c r="BO273" s="209"/>
      <c r="BP273" s="209"/>
      <c r="BQ273" s="209"/>
      <c r="BR273" s="209"/>
      <c r="BS273" s="209"/>
      <c r="BT273" s="209"/>
      <c r="BU273" s="209"/>
      <c r="BV273" s="209"/>
      <c r="BW273" s="209"/>
      <c r="BX273" s="209"/>
      <c r="BY273" s="209"/>
      <c r="BZ273" s="209"/>
      <c r="CA273" s="209"/>
      <c r="CB273" s="209"/>
      <c r="CC273" s="209"/>
      <c r="CD273" s="209"/>
      <c r="CE273" s="209"/>
      <c r="CF273" s="209"/>
      <c r="CG273" s="209"/>
      <c r="CH273" s="209"/>
      <c r="CI273" s="209"/>
      <c r="CJ273" s="209"/>
      <c r="CK273" s="209"/>
      <c r="CL273" s="209"/>
      <c r="CM273" s="209"/>
      <c r="CN273" s="209"/>
      <c r="CO273" s="209"/>
      <c r="CP273" s="209"/>
      <c r="CQ273" s="209"/>
      <c r="CR273" s="209"/>
      <c r="CS273" s="209"/>
      <c r="CT273" s="209"/>
      <c r="CU273" s="209"/>
      <c r="CV273" s="209"/>
      <c r="CW273" s="209"/>
    </row>
    <row r="274" spans="1:101" s="21" customFormat="1" ht="18" hidden="1" customHeight="1" x14ac:dyDescent="0.2">
      <c r="A274" s="145"/>
      <c r="B274" s="249">
        <v>9</v>
      </c>
      <c r="C274" s="278" t="s">
        <v>272</v>
      </c>
      <c r="D274" s="279"/>
      <c r="E274" s="280"/>
      <c r="F274" s="251">
        <f t="shared" si="44"/>
        <v>21</v>
      </c>
      <c r="G274" s="252">
        <f t="shared" si="45"/>
        <v>14</v>
      </c>
      <c r="H274" s="252">
        <f t="shared" si="46"/>
        <v>6</v>
      </c>
      <c r="I274" s="252">
        <f t="shared" si="47"/>
        <v>3</v>
      </c>
      <c r="J274" s="252">
        <f t="shared" si="48"/>
        <v>5</v>
      </c>
      <c r="K274" s="252">
        <f t="shared" si="49"/>
        <v>16</v>
      </c>
      <c r="L274" s="253">
        <f t="shared" si="50"/>
        <v>12</v>
      </c>
      <c r="M274" s="251">
        <f t="shared" si="51"/>
        <v>14</v>
      </c>
      <c r="N274" s="254">
        <f t="shared" si="52"/>
        <v>7</v>
      </c>
      <c r="O274" s="257">
        <v>4</v>
      </c>
      <c r="P274" s="257">
        <v>2</v>
      </c>
      <c r="Q274" s="257">
        <v>1</v>
      </c>
      <c r="R274" s="257">
        <v>8</v>
      </c>
      <c r="S274" s="258">
        <v>4</v>
      </c>
      <c r="T274" s="251">
        <f t="shared" si="53"/>
        <v>7</v>
      </c>
      <c r="U274" s="254">
        <f t="shared" si="54"/>
        <v>7</v>
      </c>
      <c r="V274" s="257">
        <v>2</v>
      </c>
      <c r="W274" s="257">
        <v>1</v>
      </c>
      <c r="X274" s="257">
        <v>4</v>
      </c>
      <c r="Y274" s="257">
        <v>8</v>
      </c>
      <c r="Z274" s="258">
        <v>8</v>
      </c>
      <c r="AA274" s="145"/>
      <c r="AB274" s="145"/>
      <c r="AC274" s="145"/>
      <c r="AD274" s="145"/>
      <c r="AE274" s="145"/>
      <c r="AF274" s="145"/>
      <c r="AG274" s="145"/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  <c r="BH274" s="145"/>
      <c r="BI274" s="145"/>
      <c r="BJ274" s="145"/>
      <c r="BK274" s="145"/>
      <c r="BL274" s="145"/>
      <c r="BM274" s="145"/>
      <c r="BN274" s="145"/>
      <c r="BO274" s="145"/>
      <c r="BP274" s="145"/>
      <c r="BQ274" s="145"/>
      <c r="BR274" s="145"/>
      <c r="BS274" s="145"/>
      <c r="BT274" s="145"/>
      <c r="BU274" s="145"/>
      <c r="BV274" s="145"/>
      <c r="BW274" s="145"/>
      <c r="BX274" s="145"/>
      <c r="BY274" s="145"/>
      <c r="BZ274" s="145"/>
      <c r="CA274" s="145"/>
      <c r="CB274" s="145"/>
      <c r="CC274" s="145"/>
      <c r="CD274" s="145"/>
      <c r="CE274" s="145"/>
      <c r="CF274" s="145"/>
      <c r="CG274" s="145"/>
      <c r="CH274" s="145"/>
      <c r="CI274" s="145"/>
      <c r="CJ274" s="145"/>
      <c r="CK274" s="145"/>
      <c r="CL274" s="145"/>
      <c r="CM274" s="145"/>
      <c r="CN274" s="145"/>
      <c r="CO274" s="145"/>
      <c r="CP274" s="145"/>
      <c r="CQ274" s="145"/>
      <c r="CR274" s="145"/>
      <c r="CS274" s="145"/>
      <c r="CT274" s="145"/>
      <c r="CU274" s="145"/>
      <c r="CV274" s="145"/>
      <c r="CW274" s="145"/>
    </row>
    <row r="275" spans="1:101" ht="18" hidden="1" customHeight="1" x14ac:dyDescent="0.25">
      <c r="A275" s="209"/>
      <c r="B275" s="250">
        <v>10</v>
      </c>
      <c r="C275" s="278" t="s">
        <v>261</v>
      </c>
      <c r="D275" s="279"/>
      <c r="E275" s="280"/>
      <c r="F275" s="251">
        <f t="shared" si="44"/>
        <v>21</v>
      </c>
      <c r="G275" s="252">
        <f t="shared" si="45"/>
        <v>12</v>
      </c>
      <c r="H275" s="252">
        <f t="shared" si="46"/>
        <v>6</v>
      </c>
      <c r="I275" s="252">
        <f t="shared" si="47"/>
        <v>3</v>
      </c>
      <c r="J275" s="252">
        <f t="shared" si="48"/>
        <v>3</v>
      </c>
      <c r="K275" s="252">
        <f t="shared" si="49"/>
        <v>15</v>
      </c>
      <c r="L275" s="253">
        <f t="shared" si="50"/>
        <v>10</v>
      </c>
      <c r="M275" s="251">
        <f t="shared" si="51"/>
        <v>16</v>
      </c>
      <c r="N275" s="254">
        <f t="shared" si="52"/>
        <v>6</v>
      </c>
      <c r="O275" s="255">
        <v>5</v>
      </c>
      <c r="P275" s="255">
        <v>1</v>
      </c>
      <c r="Q275" s="255">
        <v>0</v>
      </c>
      <c r="R275" s="255">
        <v>13</v>
      </c>
      <c r="S275" s="256">
        <v>5</v>
      </c>
      <c r="T275" s="251">
        <f t="shared" si="53"/>
        <v>5</v>
      </c>
      <c r="U275" s="254">
        <f t="shared" si="54"/>
        <v>6</v>
      </c>
      <c r="V275" s="255">
        <v>1</v>
      </c>
      <c r="W275" s="255">
        <v>2</v>
      </c>
      <c r="X275" s="255">
        <v>3</v>
      </c>
      <c r="Y275" s="255">
        <v>2</v>
      </c>
      <c r="Z275" s="256">
        <v>5</v>
      </c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209"/>
      <c r="BN275" s="209"/>
      <c r="BO275" s="209"/>
      <c r="BP275" s="209"/>
      <c r="BQ275" s="209"/>
      <c r="BR275" s="209"/>
      <c r="BS275" s="209"/>
      <c r="BT275" s="209"/>
      <c r="BU275" s="209"/>
      <c r="BV275" s="209"/>
      <c r="BW275" s="209"/>
      <c r="BX275" s="209"/>
      <c r="BY275" s="209"/>
      <c r="BZ275" s="209"/>
      <c r="CA275" s="209"/>
      <c r="CB275" s="209"/>
      <c r="CC275" s="209"/>
      <c r="CD275" s="209"/>
      <c r="CE275" s="209"/>
      <c r="CF275" s="209"/>
      <c r="CG275" s="209"/>
      <c r="CH275" s="209"/>
      <c r="CI275" s="209"/>
      <c r="CJ275" s="209"/>
      <c r="CK275" s="209"/>
      <c r="CL275" s="209"/>
      <c r="CM275" s="209"/>
      <c r="CN275" s="209"/>
      <c r="CO275" s="209"/>
      <c r="CP275" s="209"/>
      <c r="CQ275" s="209"/>
      <c r="CR275" s="209"/>
      <c r="CS275" s="209"/>
      <c r="CT275" s="209"/>
      <c r="CU275" s="209"/>
      <c r="CV275" s="209"/>
      <c r="CW275" s="209"/>
    </row>
    <row r="276" spans="1:101" ht="18" hidden="1" customHeight="1" x14ac:dyDescent="0.25">
      <c r="A276" s="145"/>
      <c r="B276" s="249">
        <v>11</v>
      </c>
      <c r="C276" s="278" t="s">
        <v>245</v>
      </c>
      <c r="D276" s="279"/>
      <c r="E276" s="280"/>
      <c r="F276" s="269">
        <f t="shared" si="44"/>
        <v>18</v>
      </c>
      <c r="G276" s="270">
        <f t="shared" si="45"/>
        <v>12</v>
      </c>
      <c r="H276" s="270">
        <f t="shared" si="46"/>
        <v>4</v>
      </c>
      <c r="I276" s="270">
        <f t="shared" si="47"/>
        <v>6</v>
      </c>
      <c r="J276" s="270">
        <f t="shared" si="48"/>
        <v>2</v>
      </c>
      <c r="K276" s="270">
        <f t="shared" si="49"/>
        <v>16</v>
      </c>
      <c r="L276" s="271">
        <f t="shared" si="50"/>
        <v>11</v>
      </c>
      <c r="M276" s="269">
        <f t="shared" si="51"/>
        <v>11</v>
      </c>
      <c r="N276" s="272">
        <f t="shared" si="52"/>
        <v>6</v>
      </c>
      <c r="O276" s="270">
        <v>3</v>
      </c>
      <c r="P276" s="270">
        <v>2</v>
      </c>
      <c r="Q276" s="270">
        <v>1</v>
      </c>
      <c r="R276" s="270">
        <v>8</v>
      </c>
      <c r="S276" s="271">
        <v>6</v>
      </c>
      <c r="T276" s="269">
        <f t="shared" si="53"/>
        <v>7</v>
      </c>
      <c r="U276" s="272">
        <f t="shared" si="54"/>
        <v>6</v>
      </c>
      <c r="V276" s="270">
        <v>1</v>
      </c>
      <c r="W276" s="270">
        <v>4</v>
      </c>
      <c r="X276" s="270">
        <v>1</v>
      </c>
      <c r="Y276" s="270">
        <v>8</v>
      </c>
      <c r="Z276" s="271">
        <v>5</v>
      </c>
      <c r="AA276" s="145"/>
      <c r="AB276" s="145"/>
      <c r="AC276" s="145"/>
      <c r="AD276" s="145"/>
      <c r="AE276" s="145"/>
      <c r="AF276" s="145"/>
      <c r="AG276" s="145"/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  <c r="BH276" s="145"/>
      <c r="BI276" s="145"/>
      <c r="BJ276" s="145"/>
      <c r="BK276" s="145"/>
      <c r="BL276" s="145"/>
      <c r="BM276" s="145"/>
      <c r="BN276" s="145"/>
      <c r="BO276" s="145"/>
      <c r="BP276" s="145"/>
      <c r="BQ276" s="145"/>
      <c r="BR276" s="145"/>
      <c r="BS276" s="145"/>
      <c r="BT276" s="145"/>
      <c r="BU276" s="145"/>
      <c r="BV276" s="145"/>
      <c r="BW276" s="145"/>
      <c r="BX276" s="145"/>
      <c r="BY276" s="145"/>
      <c r="BZ276" s="145"/>
      <c r="CA276" s="145"/>
      <c r="CB276" s="145"/>
      <c r="CC276" s="145"/>
      <c r="CD276" s="145"/>
      <c r="CE276" s="145"/>
      <c r="CF276" s="145"/>
      <c r="CG276" s="145"/>
      <c r="CH276" s="145"/>
      <c r="CI276" s="145"/>
      <c r="CJ276" s="145"/>
      <c r="CK276" s="145"/>
      <c r="CL276" s="145"/>
      <c r="CM276" s="145"/>
      <c r="CN276" s="145"/>
      <c r="CO276" s="145"/>
      <c r="CP276" s="145"/>
      <c r="CQ276" s="145"/>
      <c r="CR276" s="145"/>
      <c r="CS276" s="145"/>
      <c r="CT276" s="145"/>
      <c r="CU276" s="145"/>
      <c r="CV276" s="145"/>
      <c r="CW276" s="145"/>
    </row>
    <row r="277" spans="1:101" ht="18" hidden="1" customHeight="1" x14ac:dyDescent="0.25">
      <c r="A277" s="209"/>
      <c r="B277" s="250">
        <v>12</v>
      </c>
      <c r="C277" s="278" t="s">
        <v>264</v>
      </c>
      <c r="D277" s="279"/>
      <c r="E277" s="280"/>
      <c r="F277" s="251">
        <f t="shared" si="44"/>
        <v>20</v>
      </c>
      <c r="G277" s="252">
        <f t="shared" si="45"/>
        <v>10</v>
      </c>
      <c r="H277" s="252">
        <f t="shared" si="46"/>
        <v>5</v>
      </c>
      <c r="I277" s="252">
        <f t="shared" si="47"/>
        <v>5</v>
      </c>
      <c r="J277" s="252">
        <f t="shared" si="48"/>
        <v>0</v>
      </c>
      <c r="K277" s="252">
        <f t="shared" si="49"/>
        <v>11</v>
      </c>
      <c r="L277" s="253">
        <f t="shared" si="50"/>
        <v>5</v>
      </c>
      <c r="M277" s="251">
        <f t="shared" si="51"/>
        <v>11</v>
      </c>
      <c r="N277" s="254">
        <f t="shared" si="52"/>
        <v>5</v>
      </c>
      <c r="O277" s="257">
        <v>3</v>
      </c>
      <c r="P277" s="257">
        <v>2</v>
      </c>
      <c r="Q277" s="257">
        <v>0</v>
      </c>
      <c r="R277" s="257">
        <v>6</v>
      </c>
      <c r="S277" s="258">
        <v>2</v>
      </c>
      <c r="T277" s="251">
        <f t="shared" si="53"/>
        <v>9</v>
      </c>
      <c r="U277" s="254">
        <f t="shared" si="54"/>
        <v>5</v>
      </c>
      <c r="V277" s="257">
        <v>2</v>
      </c>
      <c r="W277" s="257">
        <v>3</v>
      </c>
      <c r="X277" s="257">
        <v>0</v>
      </c>
      <c r="Y277" s="257">
        <v>5</v>
      </c>
      <c r="Z277" s="258">
        <v>3</v>
      </c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09"/>
      <c r="AT277" s="209"/>
      <c r="AU277" s="209"/>
      <c r="AV277" s="209"/>
      <c r="AW277" s="209"/>
      <c r="AX277" s="209"/>
      <c r="AY277" s="209"/>
      <c r="AZ277" s="209"/>
      <c r="BA277" s="209"/>
      <c r="BB277" s="209"/>
      <c r="BC277" s="209"/>
      <c r="BD277" s="209"/>
      <c r="BE277" s="209"/>
      <c r="BF277" s="209"/>
      <c r="BG277" s="209"/>
      <c r="BH277" s="209"/>
      <c r="BI277" s="209"/>
      <c r="BJ277" s="209"/>
      <c r="BK277" s="209"/>
      <c r="BL277" s="209"/>
      <c r="BM277" s="209"/>
      <c r="BN277" s="209"/>
      <c r="BO277" s="209"/>
      <c r="BP277" s="209"/>
      <c r="BQ277" s="209"/>
      <c r="BR277" s="209"/>
      <c r="BS277" s="209"/>
      <c r="BT277" s="209"/>
      <c r="BU277" s="209"/>
      <c r="BV277" s="209"/>
      <c r="BW277" s="209"/>
      <c r="BX277" s="209"/>
      <c r="BY277" s="209"/>
      <c r="BZ277" s="209"/>
      <c r="CA277" s="209"/>
      <c r="CB277" s="209"/>
      <c r="CC277" s="209"/>
      <c r="CD277" s="209"/>
      <c r="CE277" s="209"/>
      <c r="CF277" s="209"/>
      <c r="CG277" s="209"/>
      <c r="CH277" s="209"/>
      <c r="CI277" s="209"/>
      <c r="CJ277" s="209"/>
      <c r="CK277" s="209"/>
      <c r="CL277" s="209"/>
      <c r="CM277" s="209"/>
      <c r="CN277" s="209"/>
      <c r="CO277" s="209"/>
      <c r="CP277" s="209"/>
      <c r="CQ277" s="209"/>
      <c r="CR277" s="209"/>
      <c r="CS277" s="209"/>
      <c r="CT277" s="209"/>
      <c r="CU277" s="209"/>
      <c r="CV277" s="209"/>
      <c r="CW277" s="209"/>
    </row>
    <row r="278" spans="1:101" s="24" customFormat="1" ht="18" hidden="1" customHeight="1" x14ac:dyDescent="0.2">
      <c r="A278" s="145"/>
      <c r="B278" s="249">
        <v>13</v>
      </c>
      <c r="C278" s="278" t="s">
        <v>252</v>
      </c>
      <c r="D278" s="279"/>
      <c r="E278" s="280"/>
      <c r="F278" s="259">
        <f t="shared" si="44"/>
        <v>21</v>
      </c>
      <c r="G278" s="260">
        <f t="shared" si="45"/>
        <v>10</v>
      </c>
      <c r="H278" s="260">
        <f t="shared" si="46"/>
        <v>6</v>
      </c>
      <c r="I278" s="260">
        <f t="shared" si="47"/>
        <v>3</v>
      </c>
      <c r="J278" s="260">
        <f t="shared" si="48"/>
        <v>1</v>
      </c>
      <c r="K278" s="260">
        <f t="shared" si="49"/>
        <v>18</v>
      </c>
      <c r="L278" s="261">
        <f t="shared" si="50"/>
        <v>12</v>
      </c>
      <c r="M278" s="259">
        <f t="shared" si="51"/>
        <v>15</v>
      </c>
      <c r="N278" s="262">
        <f t="shared" si="52"/>
        <v>5</v>
      </c>
      <c r="O278" s="260">
        <v>5</v>
      </c>
      <c r="P278" s="260">
        <v>0</v>
      </c>
      <c r="Q278" s="260">
        <v>0</v>
      </c>
      <c r="R278" s="260">
        <v>9</v>
      </c>
      <c r="S278" s="261">
        <v>2</v>
      </c>
      <c r="T278" s="259">
        <f t="shared" si="53"/>
        <v>6</v>
      </c>
      <c r="U278" s="262">
        <f t="shared" si="54"/>
        <v>5</v>
      </c>
      <c r="V278" s="260">
        <v>1</v>
      </c>
      <c r="W278" s="260">
        <v>3</v>
      </c>
      <c r="X278" s="260">
        <v>1</v>
      </c>
      <c r="Y278" s="260">
        <v>9</v>
      </c>
      <c r="Z278" s="261">
        <v>10</v>
      </c>
      <c r="AA278" s="145"/>
      <c r="AB278" s="145"/>
      <c r="AC278" s="145"/>
      <c r="AD278" s="145"/>
      <c r="AE278" s="145"/>
      <c r="AF278" s="145"/>
      <c r="AG278" s="145"/>
      <c r="AH278" s="145"/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  <c r="BH278" s="145"/>
      <c r="BI278" s="145"/>
      <c r="BJ278" s="145"/>
      <c r="BK278" s="145"/>
      <c r="BL278" s="145"/>
      <c r="BM278" s="145"/>
      <c r="BN278" s="145"/>
      <c r="BO278" s="145"/>
      <c r="BP278" s="145"/>
      <c r="BQ278" s="145"/>
      <c r="BR278" s="145"/>
      <c r="BS278" s="145"/>
      <c r="BT278" s="145"/>
      <c r="BU278" s="145"/>
      <c r="BV278" s="145"/>
      <c r="BW278" s="145"/>
      <c r="BX278" s="145"/>
      <c r="BY278" s="145"/>
      <c r="BZ278" s="145"/>
      <c r="CA278" s="145"/>
      <c r="CB278" s="145"/>
      <c r="CC278" s="145"/>
      <c r="CD278" s="145"/>
      <c r="CE278" s="145"/>
      <c r="CF278" s="145"/>
      <c r="CG278" s="145"/>
      <c r="CH278" s="145"/>
      <c r="CI278" s="145"/>
      <c r="CJ278" s="145"/>
      <c r="CK278" s="145"/>
      <c r="CL278" s="145"/>
      <c r="CM278" s="145"/>
      <c r="CN278" s="145"/>
      <c r="CO278" s="145"/>
      <c r="CP278" s="145"/>
      <c r="CQ278" s="145"/>
      <c r="CR278" s="145"/>
      <c r="CS278" s="145"/>
      <c r="CT278" s="145"/>
      <c r="CU278" s="145"/>
      <c r="CV278" s="145"/>
      <c r="CW278" s="145"/>
    </row>
    <row r="279" spans="1:101" s="24" customFormat="1" ht="18" hidden="1" customHeight="1" x14ac:dyDescent="0.2">
      <c r="A279" s="209"/>
      <c r="B279" s="250">
        <v>14</v>
      </c>
      <c r="C279" s="278" t="s">
        <v>265</v>
      </c>
      <c r="D279" s="279"/>
      <c r="E279" s="280"/>
      <c r="F279" s="251">
        <f t="shared" si="44"/>
        <v>18</v>
      </c>
      <c r="G279" s="252">
        <f t="shared" si="45"/>
        <v>10</v>
      </c>
      <c r="H279" s="252">
        <f t="shared" si="46"/>
        <v>5</v>
      </c>
      <c r="I279" s="252">
        <f t="shared" si="47"/>
        <v>3</v>
      </c>
      <c r="J279" s="252">
        <f t="shared" si="48"/>
        <v>2</v>
      </c>
      <c r="K279" s="252">
        <f t="shared" si="49"/>
        <v>18</v>
      </c>
      <c r="L279" s="253">
        <f t="shared" si="50"/>
        <v>6</v>
      </c>
      <c r="M279" s="251">
        <f t="shared" si="51"/>
        <v>12</v>
      </c>
      <c r="N279" s="254">
        <f t="shared" si="52"/>
        <v>5</v>
      </c>
      <c r="O279" s="257">
        <v>4</v>
      </c>
      <c r="P279" s="257">
        <v>0</v>
      </c>
      <c r="Q279" s="257">
        <v>1</v>
      </c>
      <c r="R279" s="257">
        <v>10</v>
      </c>
      <c r="S279" s="258">
        <v>1</v>
      </c>
      <c r="T279" s="251">
        <f t="shared" si="53"/>
        <v>6</v>
      </c>
      <c r="U279" s="254">
        <f t="shared" si="54"/>
        <v>5</v>
      </c>
      <c r="V279" s="257">
        <v>1</v>
      </c>
      <c r="W279" s="257">
        <v>3</v>
      </c>
      <c r="X279" s="257">
        <v>1</v>
      </c>
      <c r="Y279" s="257">
        <v>8</v>
      </c>
      <c r="Z279" s="258">
        <v>5</v>
      </c>
      <c r="AA279" s="209"/>
      <c r="AB279" s="209"/>
      <c r="AC279" s="209"/>
      <c r="AD279" s="209"/>
      <c r="AE279" s="209"/>
      <c r="AF279" s="209"/>
      <c r="AG279" s="209"/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09"/>
      <c r="AT279" s="209"/>
      <c r="AU279" s="209"/>
      <c r="AV279" s="209"/>
      <c r="AW279" s="209"/>
      <c r="AX279" s="209"/>
      <c r="AY279" s="209"/>
      <c r="AZ279" s="209"/>
      <c r="BA279" s="209"/>
      <c r="BB279" s="209"/>
      <c r="BC279" s="209"/>
      <c r="BD279" s="209"/>
      <c r="BE279" s="209"/>
      <c r="BF279" s="209"/>
      <c r="BG279" s="209"/>
      <c r="BH279" s="209"/>
      <c r="BI279" s="209"/>
      <c r="BJ279" s="209"/>
      <c r="BK279" s="209"/>
      <c r="BL279" s="209"/>
      <c r="BM279" s="209"/>
      <c r="BN279" s="209"/>
      <c r="BO279" s="209"/>
      <c r="BP279" s="209"/>
      <c r="BQ279" s="209"/>
      <c r="BR279" s="209"/>
      <c r="BS279" s="209"/>
      <c r="BT279" s="209"/>
      <c r="BU279" s="209"/>
      <c r="BV279" s="209"/>
      <c r="BW279" s="209"/>
      <c r="BX279" s="209"/>
      <c r="BY279" s="209"/>
      <c r="BZ279" s="209"/>
      <c r="CA279" s="209"/>
      <c r="CB279" s="209"/>
      <c r="CC279" s="209"/>
      <c r="CD279" s="209"/>
      <c r="CE279" s="209"/>
      <c r="CF279" s="209"/>
      <c r="CG279" s="209"/>
      <c r="CH279" s="209"/>
      <c r="CI279" s="209"/>
      <c r="CJ279" s="209"/>
      <c r="CK279" s="209"/>
      <c r="CL279" s="209"/>
      <c r="CM279" s="209"/>
      <c r="CN279" s="209"/>
      <c r="CO279" s="209"/>
      <c r="CP279" s="209"/>
      <c r="CQ279" s="209"/>
      <c r="CR279" s="209"/>
      <c r="CS279" s="209"/>
      <c r="CT279" s="209"/>
      <c r="CU279" s="209"/>
      <c r="CV279" s="209"/>
      <c r="CW279" s="209"/>
    </row>
    <row r="280" spans="1:101" s="24" customFormat="1" ht="18" hidden="1" customHeight="1" x14ac:dyDescent="0.2">
      <c r="A280" s="209"/>
      <c r="B280" s="250">
        <v>15</v>
      </c>
      <c r="C280" s="275" t="s">
        <v>268</v>
      </c>
      <c r="D280" s="276"/>
      <c r="E280" s="277"/>
      <c r="F280" s="263">
        <f t="shared" si="44"/>
        <v>8</v>
      </c>
      <c r="G280" s="264">
        <f t="shared" si="45"/>
        <v>8</v>
      </c>
      <c r="H280" s="264">
        <f t="shared" si="46"/>
        <v>2</v>
      </c>
      <c r="I280" s="264">
        <f t="shared" si="47"/>
        <v>2</v>
      </c>
      <c r="J280" s="264">
        <f t="shared" si="48"/>
        <v>4</v>
      </c>
      <c r="K280" s="264">
        <f t="shared" si="49"/>
        <v>8</v>
      </c>
      <c r="L280" s="265">
        <f t="shared" si="50"/>
        <v>10</v>
      </c>
      <c r="M280" s="263">
        <f t="shared" si="51"/>
        <v>6</v>
      </c>
      <c r="N280" s="266">
        <f t="shared" si="52"/>
        <v>4</v>
      </c>
      <c r="O280" s="273">
        <v>2</v>
      </c>
      <c r="P280" s="273">
        <v>0</v>
      </c>
      <c r="Q280" s="273">
        <v>2</v>
      </c>
      <c r="R280" s="273">
        <v>6</v>
      </c>
      <c r="S280" s="274">
        <v>5</v>
      </c>
      <c r="T280" s="263">
        <f t="shared" si="53"/>
        <v>2</v>
      </c>
      <c r="U280" s="266">
        <f t="shared" si="54"/>
        <v>4</v>
      </c>
      <c r="V280" s="273">
        <v>0</v>
      </c>
      <c r="W280" s="273">
        <v>2</v>
      </c>
      <c r="X280" s="273">
        <v>2</v>
      </c>
      <c r="Y280" s="273">
        <v>2</v>
      </c>
      <c r="Z280" s="274">
        <v>5</v>
      </c>
      <c r="AA280" s="209"/>
      <c r="AB280" s="209"/>
      <c r="AC280" s="209"/>
      <c r="AD280" s="209"/>
      <c r="AE280" s="209"/>
      <c r="AF280" s="209"/>
      <c r="AG280" s="209"/>
      <c r="AH280" s="209"/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09"/>
      <c r="AT280" s="209"/>
      <c r="AU280" s="209"/>
      <c r="AV280" s="209"/>
      <c r="AW280" s="209"/>
      <c r="AX280" s="209"/>
      <c r="AY280" s="209"/>
      <c r="AZ280" s="209"/>
      <c r="BA280" s="209"/>
      <c r="BB280" s="209"/>
      <c r="BC280" s="209"/>
      <c r="BD280" s="209"/>
      <c r="BE280" s="209"/>
      <c r="BF280" s="209"/>
      <c r="BG280" s="209"/>
      <c r="BH280" s="209"/>
      <c r="BI280" s="209"/>
      <c r="BJ280" s="209"/>
      <c r="BK280" s="209"/>
      <c r="BL280" s="209"/>
      <c r="BM280" s="209"/>
      <c r="BN280" s="209"/>
      <c r="BO280" s="209"/>
      <c r="BP280" s="209"/>
      <c r="BQ280" s="209"/>
      <c r="BR280" s="209"/>
      <c r="BS280" s="209"/>
      <c r="BT280" s="209"/>
      <c r="BU280" s="209"/>
      <c r="BV280" s="209"/>
      <c r="BW280" s="209"/>
      <c r="BX280" s="209"/>
      <c r="BY280" s="209"/>
      <c r="BZ280" s="209"/>
      <c r="CA280" s="209"/>
      <c r="CB280" s="209"/>
      <c r="CC280" s="209"/>
      <c r="CD280" s="209"/>
      <c r="CE280" s="209"/>
      <c r="CF280" s="209"/>
      <c r="CG280" s="209"/>
      <c r="CH280" s="209"/>
      <c r="CI280" s="209"/>
      <c r="CJ280" s="209"/>
      <c r="CK280" s="209"/>
      <c r="CL280" s="209"/>
      <c r="CM280" s="209"/>
      <c r="CN280" s="209"/>
      <c r="CO280" s="209"/>
      <c r="CP280" s="209"/>
      <c r="CQ280" s="209"/>
      <c r="CR280" s="209"/>
      <c r="CS280" s="209"/>
      <c r="CT280" s="209"/>
      <c r="CU280" s="209"/>
      <c r="CV280" s="209"/>
      <c r="CW280" s="209"/>
    </row>
    <row r="281" spans="1:101" s="24" customFormat="1" ht="18" hidden="1" customHeight="1" x14ac:dyDescent="0.2">
      <c r="A281" s="209"/>
      <c r="B281" s="250">
        <v>16</v>
      </c>
      <c r="C281" s="278" t="s">
        <v>244</v>
      </c>
      <c r="D281" s="279"/>
      <c r="E281" s="280"/>
      <c r="F281" s="259">
        <f t="shared" si="44"/>
        <v>14</v>
      </c>
      <c r="G281" s="260">
        <f t="shared" si="45"/>
        <v>8</v>
      </c>
      <c r="H281" s="260">
        <f t="shared" si="46"/>
        <v>4</v>
      </c>
      <c r="I281" s="260">
        <f t="shared" si="47"/>
        <v>2</v>
      </c>
      <c r="J281" s="260">
        <f t="shared" si="48"/>
        <v>2</v>
      </c>
      <c r="K281" s="260">
        <f t="shared" si="49"/>
        <v>15</v>
      </c>
      <c r="L281" s="261">
        <f t="shared" si="50"/>
        <v>11</v>
      </c>
      <c r="M281" s="259">
        <f t="shared" si="51"/>
        <v>9</v>
      </c>
      <c r="N281" s="262">
        <f t="shared" si="52"/>
        <v>4</v>
      </c>
      <c r="O281" s="260">
        <v>3</v>
      </c>
      <c r="P281" s="260">
        <v>0</v>
      </c>
      <c r="Q281" s="260">
        <v>1</v>
      </c>
      <c r="R281" s="260">
        <v>8</v>
      </c>
      <c r="S281" s="261">
        <v>5</v>
      </c>
      <c r="T281" s="259">
        <f t="shared" si="53"/>
        <v>5</v>
      </c>
      <c r="U281" s="262">
        <f t="shared" si="54"/>
        <v>4</v>
      </c>
      <c r="V281" s="260">
        <v>1</v>
      </c>
      <c r="W281" s="260">
        <v>2</v>
      </c>
      <c r="X281" s="260">
        <v>1</v>
      </c>
      <c r="Y281" s="260">
        <v>7</v>
      </c>
      <c r="Z281" s="261">
        <v>6</v>
      </c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09"/>
      <c r="AT281" s="209"/>
      <c r="AU281" s="209"/>
      <c r="AV281" s="209"/>
      <c r="AW281" s="209"/>
      <c r="AX281" s="209"/>
      <c r="AY281" s="209"/>
      <c r="AZ281" s="209"/>
      <c r="BA281" s="209"/>
      <c r="BB281" s="209"/>
      <c r="BC281" s="209"/>
      <c r="BD281" s="209"/>
      <c r="BE281" s="209"/>
      <c r="BF281" s="209"/>
      <c r="BG281" s="209"/>
      <c r="BH281" s="209"/>
      <c r="BI281" s="209"/>
      <c r="BJ281" s="209"/>
      <c r="BK281" s="209"/>
      <c r="BL281" s="209"/>
      <c r="BM281" s="209"/>
      <c r="BN281" s="209"/>
      <c r="BO281" s="209"/>
      <c r="BP281" s="209"/>
      <c r="BQ281" s="209"/>
      <c r="BR281" s="209"/>
      <c r="BS281" s="209"/>
      <c r="BT281" s="209"/>
      <c r="BU281" s="209"/>
      <c r="BV281" s="209"/>
      <c r="BW281" s="209"/>
      <c r="BX281" s="209"/>
      <c r="BY281" s="209"/>
      <c r="BZ281" s="209"/>
      <c r="CA281" s="209"/>
      <c r="CB281" s="209"/>
      <c r="CC281" s="209"/>
      <c r="CD281" s="209"/>
      <c r="CE281" s="209"/>
      <c r="CF281" s="209"/>
      <c r="CG281" s="209"/>
      <c r="CH281" s="209"/>
      <c r="CI281" s="209"/>
      <c r="CJ281" s="209"/>
      <c r="CK281" s="209"/>
      <c r="CL281" s="209"/>
      <c r="CM281" s="209"/>
      <c r="CN281" s="209"/>
      <c r="CO281" s="209"/>
      <c r="CP281" s="209"/>
      <c r="CQ281" s="209"/>
      <c r="CR281" s="209"/>
      <c r="CS281" s="209"/>
      <c r="CT281" s="209"/>
      <c r="CU281" s="209"/>
      <c r="CV281" s="209"/>
      <c r="CW281" s="209"/>
    </row>
    <row r="282" spans="1:101" s="24" customFormat="1" ht="18" hidden="1" customHeight="1" x14ac:dyDescent="0.2">
      <c r="A282" s="145"/>
      <c r="B282" s="249">
        <v>17</v>
      </c>
      <c r="C282" s="278" t="s">
        <v>253</v>
      </c>
      <c r="D282" s="279"/>
      <c r="E282" s="280"/>
      <c r="F282" s="259">
        <f t="shared" si="44"/>
        <v>15</v>
      </c>
      <c r="G282" s="260">
        <f t="shared" si="45"/>
        <v>8</v>
      </c>
      <c r="H282" s="260">
        <f t="shared" si="46"/>
        <v>4</v>
      </c>
      <c r="I282" s="260">
        <f t="shared" si="47"/>
        <v>3</v>
      </c>
      <c r="J282" s="260">
        <f t="shared" si="48"/>
        <v>1</v>
      </c>
      <c r="K282" s="260">
        <f t="shared" si="49"/>
        <v>13</v>
      </c>
      <c r="L282" s="261">
        <f t="shared" si="50"/>
        <v>9</v>
      </c>
      <c r="M282" s="259">
        <f t="shared" si="51"/>
        <v>10</v>
      </c>
      <c r="N282" s="262">
        <f t="shared" si="52"/>
        <v>4</v>
      </c>
      <c r="O282" s="260">
        <v>3</v>
      </c>
      <c r="P282" s="260">
        <v>1</v>
      </c>
      <c r="Q282" s="260">
        <v>0</v>
      </c>
      <c r="R282" s="260">
        <v>6</v>
      </c>
      <c r="S282" s="261">
        <v>2</v>
      </c>
      <c r="T282" s="259">
        <f t="shared" si="53"/>
        <v>5</v>
      </c>
      <c r="U282" s="262">
        <f t="shared" si="54"/>
        <v>4</v>
      </c>
      <c r="V282" s="260">
        <v>1</v>
      </c>
      <c r="W282" s="260">
        <v>2</v>
      </c>
      <c r="X282" s="260">
        <v>1</v>
      </c>
      <c r="Y282" s="260">
        <v>7</v>
      </c>
      <c r="Z282" s="261">
        <v>7</v>
      </c>
      <c r="AA282" s="145"/>
      <c r="AB282" s="145"/>
      <c r="AC282" s="145"/>
      <c r="AD282" s="145"/>
      <c r="AE282" s="145"/>
      <c r="AF282" s="145"/>
      <c r="AG282" s="145"/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  <c r="BH282" s="145"/>
      <c r="BI282" s="145"/>
      <c r="BJ282" s="145"/>
      <c r="BK282" s="145"/>
      <c r="BL282" s="145"/>
      <c r="BM282" s="145"/>
      <c r="BN282" s="145"/>
      <c r="BO282" s="145"/>
      <c r="BP282" s="145"/>
      <c r="BQ282" s="145"/>
      <c r="BR282" s="145"/>
      <c r="BS282" s="145"/>
      <c r="BT282" s="145"/>
      <c r="BU282" s="145"/>
      <c r="BV282" s="145"/>
      <c r="BW282" s="145"/>
      <c r="BX282" s="145"/>
      <c r="BY282" s="145"/>
      <c r="BZ282" s="145"/>
      <c r="CA282" s="145"/>
      <c r="CB282" s="145"/>
      <c r="CC282" s="145"/>
      <c r="CD282" s="145"/>
      <c r="CE282" s="145"/>
      <c r="CF282" s="145"/>
      <c r="CG282" s="145"/>
      <c r="CH282" s="145"/>
      <c r="CI282" s="145"/>
      <c r="CJ282" s="145"/>
      <c r="CK282" s="145"/>
      <c r="CL282" s="145"/>
      <c r="CM282" s="145"/>
      <c r="CN282" s="145"/>
      <c r="CO282" s="145"/>
      <c r="CP282" s="145"/>
      <c r="CQ282" s="145"/>
      <c r="CR282" s="145"/>
      <c r="CS282" s="145"/>
      <c r="CT282" s="145"/>
      <c r="CU282" s="145"/>
      <c r="CV282" s="145"/>
      <c r="CW282" s="145"/>
    </row>
    <row r="283" spans="1:101" s="24" customFormat="1" ht="18" hidden="1" customHeight="1" x14ac:dyDescent="0.2">
      <c r="A283" s="145"/>
      <c r="B283" s="250">
        <v>18</v>
      </c>
      <c r="C283" s="275" t="s">
        <v>256</v>
      </c>
      <c r="D283" s="276"/>
      <c r="E283" s="277"/>
      <c r="F283" s="224">
        <f t="shared" si="44"/>
        <v>10</v>
      </c>
      <c r="G283" s="225">
        <f t="shared" si="45"/>
        <v>8</v>
      </c>
      <c r="H283" s="225">
        <f t="shared" si="46"/>
        <v>3</v>
      </c>
      <c r="I283" s="225">
        <f t="shared" si="47"/>
        <v>1</v>
      </c>
      <c r="J283" s="225">
        <f t="shared" si="48"/>
        <v>4</v>
      </c>
      <c r="K283" s="225">
        <f t="shared" si="49"/>
        <v>7</v>
      </c>
      <c r="L283" s="226">
        <f t="shared" si="50"/>
        <v>11</v>
      </c>
      <c r="M283" s="224">
        <f t="shared" si="51"/>
        <v>4</v>
      </c>
      <c r="N283" s="227">
        <f t="shared" si="52"/>
        <v>4</v>
      </c>
      <c r="O283" s="225">
        <v>1</v>
      </c>
      <c r="P283" s="225">
        <v>1</v>
      </c>
      <c r="Q283" s="225">
        <v>2</v>
      </c>
      <c r="R283" s="225">
        <v>2</v>
      </c>
      <c r="S283" s="226">
        <v>4</v>
      </c>
      <c r="T283" s="224">
        <f t="shared" si="53"/>
        <v>6</v>
      </c>
      <c r="U283" s="227">
        <f t="shared" si="54"/>
        <v>4</v>
      </c>
      <c r="V283" s="225">
        <v>2</v>
      </c>
      <c r="W283" s="225">
        <v>0</v>
      </c>
      <c r="X283" s="225">
        <v>2</v>
      </c>
      <c r="Y283" s="225">
        <v>5</v>
      </c>
      <c r="Z283" s="226">
        <v>7</v>
      </c>
      <c r="AA283" s="145"/>
      <c r="AB283" s="145"/>
      <c r="AC283" s="145"/>
      <c r="AD283" s="145"/>
      <c r="AE283" s="145"/>
      <c r="AF283" s="145"/>
      <c r="AG283" s="145"/>
      <c r="AH283" s="145"/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  <c r="BH283" s="145"/>
      <c r="BI283" s="145"/>
      <c r="BJ283" s="145"/>
      <c r="BK283" s="145"/>
      <c r="BL283" s="145"/>
      <c r="BM283" s="145"/>
      <c r="BN283" s="145"/>
      <c r="BO283" s="145"/>
      <c r="BP283" s="145"/>
      <c r="BQ283" s="145"/>
      <c r="BR283" s="145"/>
      <c r="BS283" s="145"/>
      <c r="BT283" s="145"/>
      <c r="BU283" s="145"/>
      <c r="BV283" s="145"/>
      <c r="BW283" s="145"/>
      <c r="BX283" s="145"/>
      <c r="BY283" s="145"/>
      <c r="BZ283" s="145"/>
      <c r="CA283" s="145"/>
      <c r="CB283" s="145"/>
      <c r="CC283" s="145"/>
      <c r="CD283" s="145"/>
      <c r="CE283" s="145"/>
      <c r="CF283" s="145"/>
      <c r="CG283" s="145"/>
      <c r="CH283" s="145"/>
      <c r="CI283" s="145"/>
      <c r="CJ283" s="145"/>
      <c r="CK283" s="145"/>
      <c r="CL283" s="145"/>
      <c r="CM283" s="145"/>
      <c r="CN283" s="145"/>
      <c r="CO283" s="145"/>
      <c r="CP283" s="145"/>
      <c r="CQ283" s="145"/>
      <c r="CR283" s="145"/>
      <c r="CS283" s="145"/>
      <c r="CT283" s="145"/>
      <c r="CU283" s="145"/>
      <c r="CV283" s="145"/>
      <c r="CW283" s="145"/>
    </row>
    <row r="284" spans="1:101" s="24" customFormat="1" ht="18" hidden="1" customHeight="1" x14ac:dyDescent="0.2">
      <c r="A284" s="145"/>
      <c r="B284" s="250">
        <v>19</v>
      </c>
      <c r="C284" s="278" t="s">
        <v>263</v>
      </c>
      <c r="D284" s="279"/>
      <c r="E284" s="280"/>
      <c r="F284" s="239">
        <f t="shared" si="44"/>
        <v>18</v>
      </c>
      <c r="G284" s="240">
        <f t="shared" si="45"/>
        <v>6</v>
      </c>
      <c r="H284" s="240">
        <f t="shared" si="46"/>
        <v>6</v>
      </c>
      <c r="I284" s="240">
        <f t="shared" si="47"/>
        <v>0</v>
      </c>
      <c r="J284" s="240">
        <f t="shared" si="48"/>
        <v>0</v>
      </c>
      <c r="K284" s="240">
        <f t="shared" si="49"/>
        <v>14</v>
      </c>
      <c r="L284" s="241">
        <f t="shared" si="50"/>
        <v>5</v>
      </c>
      <c r="M284" s="239">
        <f t="shared" si="51"/>
        <v>9</v>
      </c>
      <c r="N284" s="242">
        <f t="shared" si="52"/>
        <v>3</v>
      </c>
      <c r="O284" s="243">
        <v>3</v>
      </c>
      <c r="P284" s="243">
        <v>0</v>
      </c>
      <c r="Q284" s="243">
        <v>0</v>
      </c>
      <c r="R284" s="243">
        <v>8</v>
      </c>
      <c r="S284" s="244">
        <v>2</v>
      </c>
      <c r="T284" s="239">
        <f t="shared" si="53"/>
        <v>9</v>
      </c>
      <c r="U284" s="242">
        <f t="shared" si="54"/>
        <v>3</v>
      </c>
      <c r="V284" s="243">
        <v>3</v>
      </c>
      <c r="W284" s="243">
        <v>0</v>
      </c>
      <c r="X284" s="243">
        <v>0</v>
      </c>
      <c r="Y284" s="243">
        <v>6</v>
      </c>
      <c r="Z284" s="244">
        <v>3</v>
      </c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145"/>
      <c r="BN284" s="145"/>
      <c r="BO284" s="145"/>
      <c r="BP284" s="145"/>
      <c r="BQ284" s="145"/>
      <c r="BR284" s="145"/>
      <c r="BS284" s="145"/>
      <c r="BT284" s="145"/>
      <c r="BU284" s="145"/>
      <c r="BV284" s="145"/>
      <c r="BW284" s="145"/>
      <c r="BX284" s="145"/>
      <c r="BY284" s="145"/>
      <c r="BZ284" s="145"/>
      <c r="CA284" s="145"/>
      <c r="CB284" s="145"/>
      <c r="CC284" s="145"/>
      <c r="CD284" s="145"/>
      <c r="CE284" s="145"/>
      <c r="CF284" s="145"/>
      <c r="CG284" s="145"/>
      <c r="CH284" s="145"/>
      <c r="CI284" s="145"/>
      <c r="CJ284" s="145"/>
      <c r="CK284" s="145"/>
      <c r="CL284" s="145"/>
      <c r="CM284" s="145"/>
      <c r="CN284" s="145"/>
      <c r="CO284" s="145"/>
      <c r="CP284" s="145"/>
      <c r="CQ284" s="145"/>
      <c r="CR284" s="145"/>
      <c r="CS284" s="145"/>
      <c r="CT284" s="145"/>
      <c r="CU284" s="145"/>
      <c r="CV284" s="145"/>
      <c r="CW284" s="145"/>
    </row>
    <row r="285" spans="1:101" s="24" customFormat="1" ht="18" hidden="1" customHeight="1" x14ac:dyDescent="0.2">
      <c r="A285" s="145"/>
      <c r="B285" s="249">
        <v>20</v>
      </c>
      <c r="C285" s="278" t="s">
        <v>250</v>
      </c>
      <c r="D285" s="279"/>
      <c r="E285" s="280"/>
      <c r="F285" s="220">
        <f t="shared" si="44"/>
        <v>14</v>
      </c>
      <c r="G285" s="221">
        <f t="shared" si="45"/>
        <v>6</v>
      </c>
      <c r="H285" s="221">
        <f t="shared" si="46"/>
        <v>4</v>
      </c>
      <c r="I285" s="221">
        <f t="shared" si="47"/>
        <v>2</v>
      </c>
      <c r="J285" s="221">
        <f t="shared" si="48"/>
        <v>0</v>
      </c>
      <c r="K285" s="221">
        <f t="shared" si="49"/>
        <v>9</v>
      </c>
      <c r="L285" s="222">
        <f t="shared" si="50"/>
        <v>4</v>
      </c>
      <c r="M285" s="220">
        <f t="shared" si="51"/>
        <v>9</v>
      </c>
      <c r="N285" s="223">
        <f t="shared" si="52"/>
        <v>3</v>
      </c>
      <c r="O285" s="221">
        <v>3</v>
      </c>
      <c r="P285" s="221">
        <v>0</v>
      </c>
      <c r="Q285" s="221">
        <v>0</v>
      </c>
      <c r="R285" s="221">
        <v>5</v>
      </c>
      <c r="S285" s="222">
        <v>1</v>
      </c>
      <c r="T285" s="220">
        <f t="shared" si="53"/>
        <v>5</v>
      </c>
      <c r="U285" s="223">
        <f t="shared" si="54"/>
        <v>3</v>
      </c>
      <c r="V285" s="221">
        <v>1</v>
      </c>
      <c r="W285" s="221">
        <v>2</v>
      </c>
      <c r="X285" s="221">
        <v>0</v>
      </c>
      <c r="Y285" s="221">
        <v>4</v>
      </c>
      <c r="Z285" s="222">
        <v>3</v>
      </c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  <c r="BI285" s="145"/>
      <c r="BJ285" s="145"/>
      <c r="BK285" s="145"/>
      <c r="BL285" s="145"/>
      <c r="BM285" s="145"/>
      <c r="BN285" s="145"/>
      <c r="BO285" s="145"/>
      <c r="BP285" s="145"/>
      <c r="BQ285" s="145"/>
      <c r="BR285" s="145"/>
      <c r="BS285" s="145"/>
      <c r="BT285" s="145"/>
      <c r="BU285" s="145"/>
      <c r="BV285" s="145"/>
      <c r="BW285" s="145"/>
      <c r="BX285" s="145"/>
      <c r="BY285" s="145"/>
      <c r="BZ285" s="145"/>
      <c r="CA285" s="145"/>
      <c r="CB285" s="145"/>
      <c r="CC285" s="145"/>
      <c r="CD285" s="145"/>
      <c r="CE285" s="145"/>
      <c r="CF285" s="145"/>
      <c r="CG285" s="145"/>
      <c r="CH285" s="145"/>
      <c r="CI285" s="145"/>
      <c r="CJ285" s="145"/>
      <c r="CK285" s="145"/>
      <c r="CL285" s="145"/>
      <c r="CM285" s="145"/>
      <c r="CN285" s="145"/>
      <c r="CO285" s="145"/>
      <c r="CP285" s="145"/>
      <c r="CQ285" s="145"/>
      <c r="CR285" s="145"/>
      <c r="CS285" s="145"/>
      <c r="CT285" s="145"/>
      <c r="CU285" s="145"/>
      <c r="CV285" s="145"/>
      <c r="CW285" s="145"/>
    </row>
    <row r="286" spans="1:101" s="24" customFormat="1" ht="18" hidden="1" customHeight="1" x14ac:dyDescent="0.2">
      <c r="A286" s="145"/>
      <c r="B286" s="250">
        <v>21</v>
      </c>
      <c r="C286" s="278" t="s">
        <v>273</v>
      </c>
      <c r="D286" s="279"/>
      <c r="E286" s="280"/>
      <c r="F286" s="239">
        <f t="shared" si="44"/>
        <v>10</v>
      </c>
      <c r="G286" s="240">
        <f t="shared" si="45"/>
        <v>6</v>
      </c>
      <c r="H286" s="240">
        <f t="shared" si="46"/>
        <v>3</v>
      </c>
      <c r="I286" s="240">
        <f t="shared" si="47"/>
        <v>1</v>
      </c>
      <c r="J286" s="240">
        <f t="shared" si="48"/>
        <v>2</v>
      </c>
      <c r="K286" s="240">
        <f t="shared" si="49"/>
        <v>14</v>
      </c>
      <c r="L286" s="241">
        <f t="shared" si="50"/>
        <v>7</v>
      </c>
      <c r="M286" s="239">
        <f t="shared" si="51"/>
        <v>6</v>
      </c>
      <c r="N286" s="242">
        <f t="shared" si="52"/>
        <v>3</v>
      </c>
      <c r="O286" s="245">
        <v>2</v>
      </c>
      <c r="P286" s="245">
        <v>0</v>
      </c>
      <c r="Q286" s="245">
        <v>1</v>
      </c>
      <c r="R286" s="245">
        <v>12</v>
      </c>
      <c r="S286" s="246">
        <v>5</v>
      </c>
      <c r="T286" s="239">
        <f t="shared" si="53"/>
        <v>4</v>
      </c>
      <c r="U286" s="242">
        <f t="shared" si="54"/>
        <v>3</v>
      </c>
      <c r="V286" s="245">
        <v>1</v>
      </c>
      <c r="W286" s="245">
        <v>1</v>
      </c>
      <c r="X286" s="245">
        <v>1</v>
      </c>
      <c r="Y286" s="245">
        <v>2</v>
      </c>
      <c r="Z286" s="246">
        <v>2</v>
      </c>
      <c r="AA286" s="145"/>
      <c r="AB286" s="145"/>
      <c r="AC286" s="145"/>
      <c r="AD286" s="145"/>
      <c r="AE286" s="145"/>
      <c r="AF286" s="145"/>
      <c r="AG286" s="145"/>
      <c r="AH286" s="145"/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  <c r="BI286" s="145"/>
      <c r="BJ286" s="145"/>
      <c r="BK286" s="145"/>
      <c r="BL286" s="145"/>
      <c r="BM286" s="145"/>
      <c r="BN286" s="145"/>
      <c r="BO286" s="145"/>
      <c r="BP286" s="145"/>
      <c r="BQ286" s="145"/>
      <c r="BR286" s="145"/>
      <c r="BS286" s="145"/>
      <c r="BT286" s="145"/>
      <c r="BU286" s="145"/>
      <c r="BV286" s="145"/>
      <c r="BW286" s="145"/>
      <c r="BX286" s="145"/>
      <c r="BY286" s="145"/>
      <c r="BZ286" s="145"/>
      <c r="CA286" s="145"/>
      <c r="CB286" s="145"/>
      <c r="CC286" s="145"/>
      <c r="CD286" s="145"/>
      <c r="CE286" s="145"/>
      <c r="CF286" s="145"/>
      <c r="CG286" s="145"/>
      <c r="CH286" s="145"/>
      <c r="CI286" s="145"/>
      <c r="CJ286" s="145"/>
      <c r="CK286" s="145"/>
      <c r="CL286" s="145"/>
      <c r="CM286" s="145"/>
      <c r="CN286" s="145"/>
      <c r="CO286" s="145"/>
      <c r="CP286" s="145"/>
      <c r="CQ286" s="145"/>
      <c r="CR286" s="145"/>
      <c r="CS286" s="145"/>
      <c r="CT286" s="145"/>
      <c r="CU286" s="145"/>
      <c r="CV286" s="145"/>
      <c r="CW286" s="145"/>
    </row>
    <row r="287" spans="1:101" s="24" customFormat="1" ht="18" hidden="1" customHeight="1" x14ac:dyDescent="0.2">
      <c r="A287" s="145"/>
      <c r="B287" s="250">
        <v>22</v>
      </c>
      <c r="C287" s="278" t="s">
        <v>262</v>
      </c>
      <c r="D287" s="279"/>
      <c r="E287" s="280"/>
      <c r="F287" s="239">
        <f t="shared" si="44"/>
        <v>9</v>
      </c>
      <c r="G287" s="240">
        <f t="shared" si="45"/>
        <v>4</v>
      </c>
      <c r="H287" s="240">
        <f t="shared" si="46"/>
        <v>3</v>
      </c>
      <c r="I287" s="240">
        <f t="shared" si="47"/>
        <v>0</v>
      </c>
      <c r="J287" s="240">
        <f t="shared" si="48"/>
        <v>1</v>
      </c>
      <c r="K287" s="240">
        <f t="shared" si="49"/>
        <v>4</v>
      </c>
      <c r="L287" s="241">
        <f t="shared" si="50"/>
        <v>3</v>
      </c>
      <c r="M287" s="239">
        <f t="shared" si="51"/>
        <v>6</v>
      </c>
      <c r="N287" s="242">
        <f t="shared" si="52"/>
        <v>2</v>
      </c>
      <c r="O287" s="243">
        <v>2</v>
      </c>
      <c r="P287" s="243">
        <v>0</v>
      </c>
      <c r="Q287" s="243">
        <v>0</v>
      </c>
      <c r="R287" s="243">
        <v>2</v>
      </c>
      <c r="S287" s="244">
        <v>0</v>
      </c>
      <c r="T287" s="239">
        <f t="shared" si="53"/>
        <v>3</v>
      </c>
      <c r="U287" s="242">
        <f t="shared" si="54"/>
        <v>2</v>
      </c>
      <c r="V287" s="243">
        <v>1</v>
      </c>
      <c r="W287" s="243">
        <v>0</v>
      </c>
      <c r="X287" s="243">
        <v>1</v>
      </c>
      <c r="Y287" s="243">
        <v>2</v>
      </c>
      <c r="Z287" s="244">
        <v>3</v>
      </c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5"/>
      <c r="BN287" s="145"/>
      <c r="BO287" s="145"/>
      <c r="BP287" s="145"/>
      <c r="BQ287" s="145"/>
      <c r="BR287" s="145"/>
      <c r="BS287" s="145"/>
      <c r="BT287" s="145"/>
      <c r="BU287" s="145"/>
      <c r="BV287" s="145"/>
      <c r="BW287" s="145"/>
      <c r="BX287" s="145"/>
      <c r="BY287" s="145"/>
      <c r="BZ287" s="145"/>
      <c r="CA287" s="145"/>
      <c r="CB287" s="145"/>
      <c r="CC287" s="145"/>
      <c r="CD287" s="145"/>
      <c r="CE287" s="145"/>
      <c r="CF287" s="145"/>
      <c r="CG287" s="145"/>
      <c r="CH287" s="145"/>
      <c r="CI287" s="145"/>
      <c r="CJ287" s="145"/>
      <c r="CK287" s="145"/>
      <c r="CL287" s="145"/>
      <c r="CM287" s="145"/>
      <c r="CN287" s="145"/>
      <c r="CO287" s="145"/>
      <c r="CP287" s="145"/>
      <c r="CQ287" s="145"/>
      <c r="CR287" s="145"/>
      <c r="CS287" s="145"/>
      <c r="CT287" s="145"/>
      <c r="CU287" s="145"/>
      <c r="CV287" s="145"/>
      <c r="CW287" s="145"/>
    </row>
    <row r="288" spans="1:101" s="24" customFormat="1" ht="18" hidden="1" customHeight="1" x14ac:dyDescent="0.2">
      <c r="A288" s="145"/>
      <c r="B288" s="249">
        <v>23</v>
      </c>
      <c r="C288" s="275" t="s">
        <v>271</v>
      </c>
      <c r="D288" s="276"/>
      <c r="E288" s="277"/>
      <c r="F288" s="263">
        <f t="shared" si="44"/>
        <v>3</v>
      </c>
      <c r="G288" s="264">
        <f t="shared" si="45"/>
        <v>4</v>
      </c>
      <c r="H288" s="264">
        <f t="shared" si="46"/>
        <v>1</v>
      </c>
      <c r="I288" s="264">
        <f t="shared" si="47"/>
        <v>0</v>
      </c>
      <c r="J288" s="264">
        <f t="shared" si="48"/>
        <v>3</v>
      </c>
      <c r="K288" s="264">
        <f t="shared" si="49"/>
        <v>4</v>
      </c>
      <c r="L288" s="265">
        <f t="shared" si="50"/>
        <v>10</v>
      </c>
      <c r="M288" s="263">
        <f t="shared" si="51"/>
        <v>3</v>
      </c>
      <c r="N288" s="266">
        <f t="shared" si="52"/>
        <v>2</v>
      </c>
      <c r="O288" s="273">
        <v>1</v>
      </c>
      <c r="P288" s="273">
        <v>0</v>
      </c>
      <c r="Q288" s="273">
        <v>1</v>
      </c>
      <c r="R288" s="273">
        <v>3</v>
      </c>
      <c r="S288" s="274">
        <v>2</v>
      </c>
      <c r="T288" s="263">
        <f t="shared" si="53"/>
        <v>0</v>
      </c>
      <c r="U288" s="266">
        <f t="shared" si="54"/>
        <v>2</v>
      </c>
      <c r="V288" s="273">
        <v>0</v>
      </c>
      <c r="W288" s="273">
        <v>0</v>
      </c>
      <c r="X288" s="273">
        <v>2</v>
      </c>
      <c r="Y288" s="273">
        <v>1</v>
      </c>
      <c r="Z288" s="274">
        <v>8</v>
      </c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5"/>
      <c r="BN288" s="145"/>
      <c r="BO288" s="145"/>
      <c r="BP288" s="145"/>
      <c r="BQ288" s="145"/>
      <c r="BR288" s="145"/>
      <c r="BS288" s="145"/>
      <c r="BT288" s="145"/>
      <c r="BU288" s="145"/>
      <c r="BV288" s="145"/>
      <c r="BW288" s="145"/>
      <c r="BX288" s="145"/>
      <c r="BY288" s="145"/>
      <c r="BZ288" s="145"/>
      <c r="CA288" s="145"/>
      <c r="CB288" s="145"/>
      <c r="CC288" s="145"/>
      <c r="CD288" s="145"/>
      <c r="CE288" s="145"/>
      <c r="CF288" s="145"/>
      <c r="CG288" s="145"/>
      <c r="CH288" s="145"/>
      <c r="CI288" s="145"/>
      <c r="CJ288" s="145"/>
      <c r="CK288" s="145"/>
      <c r="CL288" s="145"/>
      <c r="CM288" s="145"/>
      <c r="CN288" s="145"/>
      <c r="CO288" s="145"/>
      <c r="CP288" s="145"/>
      <c r="CQ288" s="145"/>
      <c r="CR288" s="145"/>
      <c r="CS288" s="145"/>
      <c r="CT288" s="145"/>
      <c r="CU288" s="145"/>
      <c r="CV288" s="145"/>
      <c r="CW288" s="145"/>
    </row>
    <row r="289" spans="1:101" s="24" customFormat="1" ht="18" hidden="1" customHeight="1" x14ac:dyDescent="0.2">
      <c r="A289" s="145"/>
      <c r="B289" s="250">
        <v>24</v>
      </c>
      <c r="C289" s="281" t="s">
        <v>241</v>
      </c>
      <c r="D289" s="282"/>
      <c r="E289" s="283"/>
      <c r="F289" s="216">
        <f t="shared" si="44"/>
        <v>3</v>
      </c>
      <c r="G289" s="217">
        <f t="shared" si="45"/>
        <v>2</v>
      </c>
      <c r="H289" s="217">
        <f t="shared" si="46"/>
        <v>1</v>
      </c>
      <c r="I289" s="217">
        <f t="shared" si="47"/>
        <v>0</v>
      </c>
      <c r="J289" s="217">
        <f t="shared" si="48"/>
        <v>1</v>
      </c>
      <c r="K289" s="217">
        <f t="shared" si="49"/>
        <v>2</v>
      </c>
      <c r="L289" s="218">
        <f t="shared" si="50"/>
        <v>1</v>
      </c>
      <c r="M289" s="216">
        <f t="shared" si="51"/>
        <v>3</v>
      </c>
      <c r="N289" s="219">
        <f t="shared" si="52"/>
        <v>1</v>
      </c>
      <c r="O289" s="217">
        <v>1</v>
      </c>
      <c r="P289" s="217">
        <v>0</v>
      </c>
      <c r="Q289" s="217">
        <v>0</v>
      </c>
      <c r="R289" s="217">
        <v>2</v>
      </c>
      <c r="S289" s="218">
        <v>0</v>
      </c>
      <c r="T289" s="216">
        <f t="shared" si="53"/>
        <v>0</v>
      </c>
      <c r="U289" s="219">
        <f t="shared" si="54"/>
        <v>1</v>
      </c>
      <c r="V289" s="217">
        <v>0</v>
      </c>
      <c r="W289" s="217">
        <v>0</v>
      </c>
      <c r="X289" s="217">
        <v>1</v>
      </c>
      <c r="Y289" s="217">
        <v>0</v>
      </c>
      <c r="Z289" s="218">
        <v>1</v>
      </c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5"/>
      <c r="BN289" s="145"/>
      <c r="BO289" s="145"/>
      <c r="BP289" s="145"/>
      <c r="BQ289" s="145"/>
      <c r="BR289" s="145"/>
      <c r="BS289" s="145"/>
      <c r="BT289" s="145"/>
      <c r="BU289" s="145"/>
      <c r="BV289" s="145"/>
      <c r="BW289" s="145"/>
      <c r="BX289" s="145"/>
      <c r="BY289" s="145"/>
      <c r="BZ289" s="145"/>
      <c r="CA289" s="145"/>
      <c r="CB289" s="145"/>
      <c r="CC289" s="145"/>
      <c r="CD289" s="145"/>
      <c r="CE289" s="145"/>
      <c r="CF289" s="145"/>
      <c r="CG289" s="145"/>
      <c r="CH289" s="145"/>
      <c r="CI289" s="145"/>
      <c r="CJ289" s="145"/>
      <c r="CK289" s="145"/>
      <c r="CL289" s="145"/>
      <c r="CM289" s="145"/>
      <c r="CN289" s="145"/>
      <c r="CO289" s="145"/>
      <c r="CP289" s="145"/>
      <c r="CQ289" s="145"/>
      <c r="CR289" s="145"/>
      <c r="CS289" s="145"/>
      <c r="CT289" s="145"/>
      <c r="CU289" s="145"/>
      <c r="CV289" s="145"/>
      <c r="CW289" s="145"/>
    </row>
    <row r="290" spans="1:101" s="24" customFormat="1" ht="18" hidden="1" customHeight="1" x14ac:dyDescent="0.2">
      <c r="A290" s="145"/>
      <c r="B290" s="250">
        <v>25</v>
      </c>
      <c r="C290" s="278" t="s">
        <v>258</v>
      </c>
      <c r="D290" s="279"/>
      <c r="E290" s="280"/>
      <c r="F290" s="239">
        <f t="shared" si="44"/>
        <v>4</v>
      </c>
      <c r="G290" s="240">
        <f t="shared" si="45"/>
        <v>2</v>
      </c>
      <c r="H290" s="240">
        <f t="shared" si="46"/>
        <v>1</v>
      </c>
      <c r="I290" s="240">
        <f t="shared" si="47"/>
        <v>1</v>
      </c>
      <c r="J290" s="240">
        <f t="shared" si="48"/>
        <v>0</v>
      </c>
      <c r="K290" s="240">
        <f t="shared" si="49"/>
        <v>2</v>
      </c>
      <c r="L290" s="241">
        <f t="shared" si="50"/>
        <v>1</v>
      </c>
      <c r="M290" s="239">
        <f t="shared" si="51"/>
        <v>3</v>
      </c>
      <c r="N290" s="242">
        <f t="shared" si="52"/>
        <v>1</v>
      </c>
      <c r="O290" s="243">
        <v>1</v>
      </c>
      <c r="P290" s="243">
        <v>0</v>
      </c>
      <c r="Q290" s="243">
        <v>0</v>
      </c>
      <c r="R290" s="243">
        <v>2</v>
      </c>
      <c r="S290" s="244">
        <v>1</v>
      </c>
      <c r="T290" s="239">
        <f t="shared" si="53"/>
        <v>1</v>
      </c>
      <c r="U290" s="242">
        <f t="shared" si="54"/>
        <v>1</v>
      </c>
      <c r="V290" s="243">
        <v>0</v>
      </c>
      <c r="W290" s="243">
        <v>1</v>
      </c>
      <c r="X290" s="243">
        <v>0</v>
      </c>
      <c r="Y290" s="243">
        <v>0</v>
      </c>
      <c r="Z290" s="244">
        <v>0</v>
      </c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5"/>
      <c r="BN290" s="145"/>
      <c r="BO290" s="145"/>
      <c r="BP290" s="145"/>
      <c r="BQ290" s="145"/>
      <c r="BR290" s="145"/>
      <c r="BS290" s="145"/>
      <c r="BT290" s="145"/>
      <c r="BU290" s="145"/>
      <c r="BV290" s="145"/>
      <c r="BW290" s="145"/>
      <c r="BX290" s="145"/>
      <c r="BY290" s="145"/>
      <c r="BZ290" s="145"/>
      <c r="CA290" s="145"/>
      <c r="CB290" s="145"/>
      <c r="CC290" s="145"/>
      <c r="CD290" s="145"/>
      <c r="CE290" s="145"/>
      <c r="CF290" s="145"/>
      <c r="CG290" s="145"/>
      <c r="CH290" s="145"/>
      <c r="CI290" s="145"/>
      <c r="CJ290" s="145"/>
      <c r="CK290" s="145"/>
      <c r="CL290" s="145"/>
      <c r="CM290" s="145"/>
      <c r="CN290" s="145"/>
      <c r="CO290" s="145"/>
      <c r="CP290" s="145"/>
      <c r="CQ290" s="145"/>
      <c r="CR290" s="145"/>
      <c r="CS290" s="145"/>
      <c r="CT290" s="145"/>
      <c r="CU290" s="145"/>
      <c r="CV290" s="145"/>
      <c r="CW290" s="145"/>
    </row>
    <row r="291" spans="1:101" s="24" customFormat="1" ht="18" hidden="1" customHeight="1" x14ac:dyDescent="0.2">
      <c r="A291" s="145"/>
      <c r="B291" s="249">
        <v>26</v>
      </c>
      <c r="C291" s="281" t="s">
        <v>269</v>
      </c>
      <c r="D291" s="282"/>
      <c r="E291" s="283"/>
      <c r="F291" s="216">
        <f t="shared" si="44"/>
        <v>2</v>
      </c>
      <c r="G291" s="217">
        <f t="shared" si="45"/>
        <v>2</v>
      </c>
      <c r="H291" s="217">
        <f t="shared" si="46"/>
        <v>0</v>
      </c>
      <c r="I291" s="217">
        <f t="shared" si="47"/>
        <v>2</v>
      </c>
      <c r="J291" s="217">
        <f t="shared" si="48"/>
        <v>0</v>
      </c>
      <c r="K291" s="217">
        <f t="shared" si="49"/>
        <v>2</v>
      </c>
      <c r="L291" s="218">
        <f t="shared" si="50"/>
        <v>2</v>
      </c>
      <c r="M291" s="216">
        <f t="shared" si="51"/>
        <v>1</v>
      </c>
      <c r="N291" s="219">
        <f t="shared" si="52"/>
        <v>1</v>
      </c>
      <c r="O291" s="217">
        <v>0</v>
      </c>
      <c r="P291" s="217">
        <v>1</v>
      </c>
      <c r="Q291" s="217">
        <v>0</v>
      </c>
      <c r="R291" s="217">
        <v>0</v>
      </c>
      <c r="S291" s="218">
        <v>0</v>
      </c>
      <c r="T291" s="216">
        <f t="shared" si="53"/>
        <v>1</v>
      </c>
      <c r="U291" s="219">
        <f t="shared" si="54"/>
        <v>1</v>
      </c>
      <c r="V291" s="217">
        <v>0</v>
      </c>
      <c r="W291" s="217">
        <v>1</v>
      </c>
      <c r="X291" s="217">
        <v>0</v>
      </c>
      <c r="Y291" s="217">
        <v>2</v>
      </c>
      <c r="Z291" s="218">
        <v>2</v>
      </c>
      <c r="AA291" s="145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5"/>
      <c r="BN291" s="145"/>
      <c r="BO291" s="145"/>
      <c r="BP291" s="145"/>
      <c r="BQ291" s="145"/>
      <c r="BR291" s="145"/>
      <c r="BS291" s="145"/>
      <c r="BT291" s="145"/>
      <c r="BU291" s="145"/>
      <c r="BV291" s="145"/>
      <c r="BW291" s="145"/>
      <c r="BX291" s="145"/>
      <c r="BY291" s="145"/>
      <c r="BZ291" s="145"/>
      <c r="CA291" s="145"/>
      <c r="CB291" s="145"/>
      <c r="CC291" s="145"/>
      <c r="CD291" s="145"/>
      <c r="CE291" s="145"/>
      <c r="CF291" s="145"/>
      <c r="CG291" s="145"/>
      <c r="CH291" s="145"/>
      <c r="CI291" s="145"/>
      <c r="CJ291" s="145"/>
      <c r="CK291" s="145"/>
      <c r="CL291" s="145"/>
      <c r="CM291" s="145"/>
      <c r="CN291" s="145"/>
      <c r="CO291" s="145"/>
      <c r="CP291" s="145"/>
      <c r="CQ291" s="145"/>
      <c r="CR291" s="145"/>
      <c r="CS291" s="145"/>
      <c r="CT291" s="145"/>
      <c r="CU291" s="145"/>
      <c r="CV291" s="145"/>
      <c r="CW291" s="145"/>
    </row>
    <row r="292" spans="1:101" s="24" customFormat="1" ht="18" hidden="1" customHeight="1" x14ac:dyDescent="0.2">
      <c r="A292" s="145"/>
      <c r="B292" s="250">
        <v>27</v>
      </c>
      <c r="C292" s="281" t="s">
        <v>243</v>
      </c>
      <c r="D292" s="282"/>
      <c r="E292" s="283"/>
      <c r="F292" s="216">
        <f t="shared" si="44"/>
        <v>3</v>
      </c>
      <c r="G292" s="217">
        <f t="shared" si="45"/>
        <v>2</v>
      </c>
      <c r="H292" s="217">
        <f t="shared" si="46"/>
        <v>1</v>
      </c>
      <c r="I292" s="217">
        <f t="shared" si="47"/>
        <v>0</v>
      </c>
      <c r="J292" s="217">
        <f t="shared" si="48"/>
        <v>1</v>
      </c>
      <c r="K292" s="217">
        <f t="shared" si="49"/>
        <v>4</v>
      </c>
      <c r="L292" s="218">
        <f t="shared" si="50"/>
        <v>3</v>
      </c>
      <c r="M292" s="216">
        <f t="shared" si="51"/>
        <v>3</v>
      </c>
      <c r="N292" s="219">
        <f t="shared" si="52"/>
        <v>1</v>
      </c>
      <c r="O292" s="217">
        <v>1</v>
      </c>
      <c r="P292" s="217">
        <v>0</v>
      </c>
      <c r="Q292" s="217">
        <v>0</v>
      </c>
      <c r="R292" s="217">
        <v>2</v>
      </c>
      <c r="S292" s="218">
        <v>0</v>
      </c>
      <c r="T292" s="216">
        <f t="shared" si="53"/>
        <v>0</v>
      </c>
      <c r="U292" s="219">
        <f t="shared" si="54"/>
        <v>1</v>
      </c>
      <c r="V292" s="217">
        <v>0</v>
      </c>
      <c r="W292" s="217">
        <v>0</v>
      </c>
      <c r="X292" s="217">
        <v>1</v>
      </c>
      <c r="Y292" s="217">
        <v>2</v>
      </c>
      <c r="Z292" s="218">
        <v>3</v>
      </c>
      <c r="AA292" s="145"/>
      <c r="AB292" s="145"/>
      <c r="AC292" s="145"/>
      <c r="AD292" s="145"/>
      <c r="AE292" s="145"/>
      <c r="AF292" s="145"/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  <c r="BL292" s="145"/>
      <c r="BM292" s="145"/>
      <c r="BN292" s="145"/>
      <c r="BO292" s="145"/>
      <c r="BP292" s="145"/>
      <c r="BQ292" s="145"/>
      <c r="BR292" s="145"/>
      <c r="BS292" s="145"/>
      <c r="BT292" s="145"/>
      <c r="BU292" s="145"/>
      <c r="BV292" s="145"/>
      <c r="BW292" s="145"/>
      <c r="BX292" s="145"/>
      <c r="BY292" s="145"/>
      <c r="BZ292" s="145"/>
      <c r="CA292" s="145"/>
      <c r="CB292" s="145"/>
      <c r="CC292" s="145"/>
      <c r="CD292" s="145"/>
      <c r="CE292" s="145"/>
      <c r="CF292" s="145"/>
      <c r="CG292" s="145"/>
      <c r="CH292" s="145"/>
      <c r="CI292" s="145"/>
      <c r="CJ292" s="145"/>
      <c r="CK292" s="145"/>
      <c r="CL292" s="145"/>
      <c r="CM292" s="145"/>
      <c r="CN292" s="145"/>
      <c r="CO292" s="145"/>
      <c r="CP292" s="145"/>
      <c r="CQ292" s="145"/>
      <c r="CR292" s="145"/>
      <c r="CS292" s="145"/>
      <c r="CT292" s="145"/>
      <c r="CU292" s="145"/>
      <c r="CV292" s="145"/>
      <c r="CW292" s="145"/>
    </row>
    <row r="293" spans="1:101" s="24" customFormat="1" ht="18" hidden="1" customHeight="1" x14ac:dyDescent="0.2">
      <c r="A293" s="145"/>
      <c r="B293" s="250">
        <v>28</v>
      </c>
      <c r="C293" s="278" t="s">
        <v>246</v>
      </c>
      <c r="D293" s="279"/>
      <c r="E293" s="280"/>
      <c r="F293" s="220">
        <f t="shared" si="44"/>
        <v>4</v>
      </c>
      <c r="G293" s="221">
        <f t="shared" si="45"/>
        <v>2</v>
      </c>
      <c r="H293" s="221">
        <f t="shared" si="46"/>
        <v>1</v>
      </c>
      <c r="I293" s="221">
        <f t="shared" si="47"/>
        <v>1</v>
      </c>
      <c r="J293" s="221">
        <f t="shared" si="48"/>
        <v>0</v>
      </c>
      <c r="K293" s="221">
        <f t="shared" si="49"/>
        <v>2</v>
      </c>
      <c r="L293" s="222">
        <f t="shared" si="50"/>
        <v>0</v>
      </c>
      <c r="M293" s="220">
        <f t="shared" si="51"/>
        <v>3</v>
      </c>
      <c r="N293" s="223">
        <f t="shared" si="52"/>
        <v>1</v>
      </c>
      <c r="O293" s="221">
        <v>1</v>
      </c>
      <c r="P293" s="221">
        <v>0</v>
      </c>
      <c r="Q293" s="221">
        <v>0</v>
      </c>
      <c r="R293" s="221">
        <v>2</v>
      </c>
      <c r="S293" s="222">
        <v>0</v>
      </c>
      <c r="T293" s="220">
        <f t="shared" si="53"/>
        <v>1</v>
      </c>
      <c r="U293" s="223">
        <f t="shared" si="54"/>
        <v>1</v>
      </c>
      <c r="V293" s="221">
        <v>0</v>
      </c>
      <c r="W293" s="221">
        <v>1</v>
      </c>
      <c r="X293" s="221">
        <v>0</v>
      </c>
      <c r="Y293" s="221">
        <v>0</v>
      </c>
      <c r="Z293" s="222">
        <v>0</v>
      </c>
      <c r="AA293" s="145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  <c r="BL293" s="145"/>
      <c r="BM293" s="145"/>
      <c r="BN293" s="145"/>
      <c r="BO293" s="145"/>
      <c r="BP293" s="145"/>
      <c r="BQ293" s="145"/>
      <c r="BR293" s="145"/>
      <c r="BS293" s="145"/>
      <c r="BT293" s="145"/>
      <c r="BU293" s="145"/>
      <c r="BV293" s="145"/>
      <c r="BW293" s="145"/>
      <c r="BX293" s="145"/>
      <c r="BY293" s="145"/>
      <c r="BZ293" s="145"/>
      <c r="CA293" s="145"/>
      <c r="CB293" s="145"/>
      <c r="CC293" s="145"/>
      <c r="CD293" s="145"/>
      <c r="CE293" s="145"/>
      <c r="CF293" s="145"/>
      <c r="CG293" s="145"/>
      <c r="CH293" s="145"/>
      <c r="CI293" s="145"/>
      <c r="CJ293" s="145"/>
      <c r="CK293" s="145"/>
      <c r="CL293" s="145"/>
      <c r="CM293" s="145"/>
      <c r="CN293" s="145"/>
      <c r="CO293" s="145"/>
      <c r="CP293" s="145"/>
      <c r="CQ293" s="145"/>
      <c r="CR293" s="145"/>
      <c r="CS293" s="145"/>
      <c r="CT293" s="145"/>
      <c r="CU293" s="145"/>
      <c r="CV293" s="145"/>
      <c r="CW293" s="145"/>
    </row>
    <row r="294" spans="1:101" s="24" customFormat="1" ht="18" hidden="1" customHeight="1" x14ac:dyDescent="0.2">
      <c r="A294" s="145"/>
      <c r="B294" s="249">
        <v>29</v>
      </c>
      <c r="C294" s="278" t="s">
        <v>276</v>
      </c>
      <c r="D294" s="279"/>
      <c r="E294" s="280"/>
      <c r="F294" s="239">
        <f t="shared" si="44"/>
        <v>6</v>
      </c>
      <c r="G294" s="240">
        <f t="shared" si="45"/>
        <v>2</v>
      </c>
      <c r="H294" s="240">
        <f t="shared" si="46"/>
        <v>2</v>
      </c>
      <c r="I294" s="240">
        <f t="shared" si="47"/>
        <v>0</v>
      </c>
      <c r="J294" s="240">
        <f t="shared" si="48"/>
        <v>0</v>
      </c>
      <c r="K294" s="240">
        <f t="shared" si="49"/>
        <v>7</v>
      </c>
      <c r="L294" s="241">
        <f t="shared" si="50"/>
        <v>2</v>
      </c>
      <c r="M294" s="239">
        <f t="shared" si="51"/>
        <v>3</v>
      </c>
      <c r="N294" s="242">
        <f t="shared" si="52"/>
        <v>1</v>
      </c>
      <c r="O294" s="243">
        <v>1</v>
      </c>
      <c r="P294" s="243">
        <v>0</v>
      </c>
      <c r="Q294" s="243">
        <v>0</v>
      </c>
      <c r="R294" s="243">
        <v>2</v>
      </c>
      <c r="S294" s="244">
        <v>1</v>
      </c>
      <c r="T294" s="239">
        <f t="shared" si="53"/>
        <v>3</v>
      </c>
      <c r="U294" s="242">
        <f t="shared" si="54"/>
        <v>1</v>
      </c>
      <c r="V294" s="243">
        <v>1</v>
      </c>
      <c r="W294" s="243">
        <v>0</v>
      </c>
      <c r="X294" s="243">
        <v>0</v>
      </c>
      <c r="Y294" s="243">
        <v>5</v>
      </c>
      <c r="Z294" s="244">
        <v>1</v>
      </c>
      <c r="AA294" s="145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  <c r="BL294" s="145"/>
      <c r="BM294" s="145"/>
      <c r="BN294" s="145"/>
      <c r="BO294" s="145"/>
      <c r="BP294" s="145"/>
      <c r="BQ294" s="145"/>
      <c r="BR294" s="145"/>
      <c r="BS294" s="145"/>
      <c r="BT294" s="145"/>
      <c r="BU294" s="145"/>
      <c r="BV294" s="145"/>
      <c r="BW294" s="145"/>
      <c r="BX294" s="145"/>
      <c r="BY294" s="145"/>
      <c r="BZ294" s="145"/>
      <c r="CA294" s="145"/>
      <c r="CB294" s="145"/>
      <c r="CC294" s="145"/>
      <c r="CD294" s="145"/>
      <c r="CE294" s="145"/>
      <c r="CF294" s="145"/>
      <c r="CG294" s="145"/>
      <c r="CH294" s="145"/>
      <c r="CI294" s="145"/>
      <c r="CJ294" s="145"/>
      <c r="CK294" s="145"/>
      <c r="CL294" s="145"/>
      <c r="CM294" s="145"/>
      <c r="CN294" s="145"/>
      <c r="CO294" s="145"/>
      <c r="CP294" s="145"/>
      <c r="CQ294" s="145"/>
      <c r="CR294" s="145"/>
      <c r="CS294" s="145"/>
      <c r="CT294" s="145"/>
      <c r="CU294" s="145"/>
      <c r="CV294" s="145"/>
      <c r="CW294" s="145"/>
    </row>
    <row r="295" spans="1:101" s="24" customFormat="1" ht="18" hidden="1" customHeight="1" x14ac:dyDescent="0.2">
      <c r="A295" s="145"/>
      <c r="B295" s="250">
        <v>30</v>
      </c>
      <c r="C295" s="278" t="s">
        <v>249</v>
      </c>
      <c r="D295" s="279"/>
      <c r="E295" s="280"/>
      <c r="F295" s="220">
        <f t="shared" si="44"/>
        <v>6</v>
      </c>
      <c r="G295" s="221">
        <f t="shared" si="45"/>
        <v>2</v>
      </c>
      <c r="H295" s="221">
        <f t="shared" si="46"/>
        <v>2</v>
      </c>
      <c r="I295" s="221">
        <f t="shared" si="47"/>
        <v>0</v>
      </c>
      <c r="J295" s="221">
        <f t="shared" si="48"/>
        <v>0</v>
      </c>
      <c r="K295" s="221">
        <f t="shared" si="49"/>
        <v>6</v>
      </c>
      <c r="L295" s="222">
        <f t="shared" si="50"/>
        <v>0</v>
      </c>
      <c r="M295" s="220">
        <f t="shared" si="51"/>
        <v>3</v>
      </c>
      <c r="N295" s="223">
        <f t="shared" si="52"/>
        <v>1</v>
      </c>
      <c r="O295" s="221">
        <v>1</v>
      </c>
      <c r="P295" s="221">
        <v>0</v>
      </c>
      <c r="Q295" s="221">
        <v>0</v>
      </c>
      <c r="R295" s="221">
        <v>3</v>
      </c>
      <c r="S295" s="222">
        <v>0</v>
      </c>
      <c r="T295" s="220">
        <f t="shared" si="53"/>
        <v>3</v>
      </c>
      <c r="U295" s="223">
        <f t="shared" si="54"/>
        <v>1</v>
      </c>
      <c r="V295" s="221">
        <v>1</v>
      </c>
      <c r="W295" s="221">
        <v>0</v>
      </c>
      <c r="X295" s="221">
        <v>0</v>
      </c>
      <c r="Y295" s="221">
        <v>3</v>
      </c>
      <c r="Z295" s="222">
        <v>0</v>
      </c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  <c r="BH295" s="145"/>
      <c r="BI295" s="145"/>
      <c r="BJ295" s="145"/>
      <c r="BK295" s="145"/>
      <c r="BL295" s="145"/>
      <c r="BM295" s="145"/>
      <c r="BN295" s="145"/>
      <c r="BO295" s="145"/>
      <c r="BP295" s="145"/>
      <c r="BQ295" s="145"/>
      <c r="BR295" s="145"/>
      <c r="BS295" s="145"/>
      <c r="BT295" s="145"/>
      <c r="BU295" s="145"/>
      <c r="BV295" s="145"/>
      <c r="BW295" s="145"/>
      <c r="BX295" s="145"/>
      <c r="BY295" s="145"/>
      <c r="BZ295" s="145"/>
      <c r="CA295" s="145"/>
      <c r="CB295" s="145"/>
      <c r="CC295" s="145"/>
      <c r="CD295" s="145"/>
      <c r="CE295" s="145"/>
      <c r="CF295" s="145"/>
      <c r="CG295" s="145"/>
      <c r="CH295" s="145"/>
      <c r="CI295" s="145"/>
      <c r="CJ295" s="145"/>
      <c r="CK295" s="145"/>
      <c r="CL295" s="145"/>
      <c r="CM295" s="145"/>
      <c r="CN295" s="145"/>
      <c r="CO295" s="145"/>
      <c r="CP295" s="145"/>
      <c r="CQ295" s="145"/>
      <c r="CR295" s="145"/>
      <c r="CS295" s="145"/>
      <c r="CT295" s="145"/>
      <c r="CU295" s="145"/>
      <c r="CV295" s="145"/>
      <c r="CW295" s="145"/>
    </row>
    <row r="296" spans="1:101" s="24" customFormat="1" ht="18" hidden="1" customHeight="1" x14ac:dyDescent="0.2">
      <c r="A296" s="145"/>
      <c r="B296" s="250">
        <v>31</v>
      </c>
      <c r="C296" s="278" t="s">
        <v>277</v>
      </c>
      <c r="D296" s="279"/>
      <c r="E296" s="280"/>
      <c r="F296" s="239">
        <f t="shared" si="44"/>
        <v>4</v>
      </c>
      <c r="G296" s="240">
        <f t="shared" si="45"/>
        <v>2</v>
      </c>
      <c r="H296" s="240">
        <f t="shared" si="46"/>
        <v>1</v>
      </c>
      <c r="I296" s="240">
        <f t="shared" si="47"/>
        <v>1</v>
      </c>
      <c r="J296" s="240">
        <f t="shared" si="48"/>
        <v>0</v>
      </c>
      <c r="K296" s="240">
        <f t="shared" si="49"/>
        <v>2</v>
      </c>
      <c r="L296" s="241">
        <f t="shared" si="50"/>
        <v>0</v>
      </c>
      <c r="M296" s="239">
        <f t="shared" si="51"/>
        <v>1</v>
      </c>
      <c r="N296" s="242">
        <f t="shared" si="52"/>
        <v>1</v>
      </c>
      <c r="O296" s="245">
        <v>0</v>
      </c>
      <c r="P296" s="245">
        <v>1</v>
      </c>
      <c r="Q296" s="245">
        <v>0</v>
      </c>
      <c r="R296" s="245">
        <v>0</v>
      </c>
      <c r="S296" s="246">
        <v>0</v>
      </c>
      <c r="T296" s="239">
        <f t="shared" si="53"/>
        <v>3</v>
      </c>
      <c r="U296" s="242">
        <f t="shared" si="54"/>
        <v>1</v>
      </c>
      <c r="V296" s="245">
        <v>1</v>
      </c>
      <c r="W296" s="245">
        <v>0</v>
      </c>
      <c r="X296" s="245">
        <v>0</v>
      </c>
      <c r="Y296" s="245">
        <v>2</v>
      </c>
      <c r="Z296" s="246">
        <v>0</v>
      </c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  <c r="BH296" s="145"/>
      <c r="BI296" s="145"/>
      <c r="BJ296" s="145"/>
      <c r="BK296" s="145"/>
      <c r="BL296" s="145"/>
      <c r="BM296" s="145"/>
      <c r="BN296" s="145"/>
      <c r="BO296" s="145"/>
      <c r="BP296" s="145"/>
      <c r="BQ296" s="145"/>
      <c r="BR296" s="145"/>
      <c r="BS296" s="145"/>
      <c r="BT296" s="145"/>
      <c r="BU296" s="145"/>
      <c r="BV296" s="145"/>
      <c r="BW296" s="145"/>
      <c r="BX296" s="145"/>
      <c r="BY296" s="145"/>
      <c r="BZ296" s="145"/>
      <c r="CA296" s="145"/>
      <c r="CB296" s="145"/>
      <c r="CC296" s="145"/>
      <c r="CD296" s="145"/>
      <c r="CE296" s="145"/>
      <c r="CF296" s="145"/>
      <c r="CG296" s="145"/>
      <c r="CH296" s="145"/>
      <c r="CI296" s="145"/>
      <c r="CJ296" s="145"/>
      <c r="CK296" s="145"/>
      <c r="CL296" s="145"/>
      <c r="CM296" s="145"/>
      <c r="CN296" s="145"/>
      <c r="CO296" s="145"/>
      <c r="CP296" s="145"/>
      <c r="CQ296" s="145"/>
      <c r="CR296" s="145"/>
      <c r="CS296" s="145"/>
      <c r="CT296" s="145"/>
      <c r="CU296" s="145"/>
      <c r="CV296" s="145"/>
      <c r="CW296" s="145"/>
    </row>
    <row r="297" spans="1:101" s="24" customFormat="1" ht="18" hidden="1" customHeight="1" x14ac:dyDescent="0.2">
      <c r="A297" s="145"/>
      <c r="B297" s="249">
        <v>32</v>
      </c>
      <c r="C297" s="278" t="s">
        <v>278</v>
      </c>
      <c r="D297" s="279"/>
      <c r="E297" s="280"/>
      <c r="F297" s="239">
        <f t="shared" si="44"/>
        <v>4</v>
      </c>
      <c r="G297" s="240">
        <f t="shared" si="45"/>
        <v>2</v>
      </c>
      <c r="H297" s="240">
        <f t="shared" si="46"/>
        <v>1</v>
      </c>
      <c r="I297" s="240">
        <f t="shared" si="47"/>
        <v>1</v>
      </c>
      <c r="J297" s="240">
        <f t="shared" si="48"/>
        <v>0</v>
      </c>
      <c r="K297" s="240">
        <f t="shared" si="49"/>
        <v>4</v>
      </c>
      <c r="L297" s="241">
        <f t="shared" si="50"/>
        <v>1</v>
      </c>
      <c r="M297" s="239">
        <f t="shared" si="51"/>
        <v>3</v>
      </c>
      <c r="N297" s="242">
        <f t="shared" si="52"/>
        <v>1</v>
      </c>
      <c r="O297" s="245">
        <v>1</v>
      </c>
      <c r="P297" s="245">
        <v>0</v>
      </c>
      <c r="Q297" s="245">
        <v>0</v>
      </c>
      <c r="R297" s="245">
        <v>3</v>
      </c>
      <c r="S297" s="246">
        <v>0</v>
      </c>
      <c r="T297" s="239">
        <f t="shared" si="53"/>
        <v>1</v>
      </c>
      <c r="U297" s="242">
        <f t="shared" si="54"/>
        <v>1</v>
      </c>
      <c r="V297" s="245">
        <v>0</v>
      </c>
      <c r="W297" s="245">
        <v>1</v>
      </c>
      <c r="X297" s="245">
        <v>0</v>
      </c>
      <c r="Y297" s="245">
        <v>1</v>
      </c>
      <c r="Z297" s="246">
        <v>1</v>
      </c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45"/>
      <c r="AX297" s="145"/>
      <c r="AY297" s="145"/>
      <c r="AZ297" s="145"/>
      <c r="BA297" s="145"/>
      <c r="BB297" s="145"/>
      <c r="BC297" s="145"/>
      <c r="BD297" s="145"/>
      <c r="BE297" s="145"/>
      <c r="BF297" s="145"/>
      <c r="BG297" s="145"/>
      <c r="BH297" s="145"/>
      <c r="BI297" s="145"/>
      <c r="BJ297" s="145"/>
      <c r="BK297" s="145"/>
      <c r="BL297" s="145"/>
      <c r="BM297" s="145"/>
      <c r="BN297" s="145"/>
      <c r="BO297" s="145"/>
      <c r="BP297" s="145"/>
      <c r="BQ297" s="145"/>
      <c r="BR297" s="145"/>
      <c r="BS297" s="145"/>
      <c r="BT297" s="145"/>
      <c r="BU297" s="145"/>
      <c r="BV297" s="145"/>
      <c r="BW297" s="145"/>
      <c r="BX297" s="145"/>
      <c r="BY297" s="145"/>
      <c r="BZ297" s="145"/>
      <c r="CA297" s="145"/>
      <c r="CB297" s="145"/>
      <c r="CC297" s="145"/>
      <c r="CD297" s="145"/>
      <c r="CE297" s="145"/>
      <c r="CF297" s="145"/>
      <c r="CG297" s="145"/>
      <c r="CH297" s="145"/>
      <c r="CI297" s="145"/>
      <c r="CJ297" s="145"/>
      <c r="CK297" s="145"/>
      <c r="CL297" s="145"/>
      <c r="CM297" s="145"/>
      <c r="CN297" s="145"/>
      <c r="CO297" s="145"/>
      <c r="CP297" s="145"/>
      <c r="CQ297" s="145"/>
      <c r="CR297" s="145"/>
      <c r="CS297" s="145"/>
      <c r="CT297" s="145"/>
      <c r="CU297" s="145"/>
      <c r="CV297" s="145"/>
      <c r="CW297" s="145"/>
    </row>
    <row r="298" spans="1:101" s="24" customFormat="1" ht="18" hidden="1" customHeight="1" x14ac:dyDescent="0.2">
      <c r="A298" s="145"/>
      <c r="B298" s="250">
        <v>33</v>
      </c>
      <c r="C298" s="281" t="s">
        <v>274</v>
      </c>
      <c r="D298" s="282"/>
      <c r="E298" s="283"/>
      <c r="F298" s="216">
        <f t="shared" si="44"/>
        <v>2</v>
      </c>
      <c r="G298" s="217">
        <f t="shared" si="45"/>
        <v>2</v>
      </c>
      <c r="H298" s="217">
        <f t="shared" si="46"/>
        <v>0</v>
      </c>
      <c r="I298" s="217">
        <f t="shared" si="47"/>
        <v>2</v>
      </c>
      <c r="J298" s="217">
        <f t="shared" si="48"/>
        <v>0</v>
      </c>
      <c r="K298" s="217">
        <f t="shared" si="49"/>
        <v>2</v>
      </c>
      <c r="L298" s="218">
        <f t="shared" si="50"/>
        <v>2</v>
      </c>
      <c r="M298" s="216">
        <f t="shared" si="51"/>
        <v>1</v>
      </c>
      <c r="N298" s="219">
        <f t="shared" si="52"/>
        <v>1</v>
      </c>
      <c r="O298" s="217">
        <v>0</v>
      </c>
      <c r="P298" s="217">
        <v>1</v>
      </c>
      <c r="Q298" s="217">
        <v>0</v>
      </c>
      <c r="R298" s="217">
        <v>0</v>
      </c>
      <c r="S298" s="218">
        <v>0</v>
      </c>
      <c r="T298" s="216">
        <f t="shared" si="53"/>
        <v>1</v>
      </c>
      <c r="U298" s="219">
        <f t="shared" si="54"/>
        <v>1</v>
      </c>
      <c r="V298" s="217">
        <v>0</v>
      </c>
      <c r="W298" s="217">
        <v>1</v>
      </c>
      <c r="X298" s="217">
        <v>0</v>
      </c>
      <c r="Y298" s="217">
        <v>2</v>
      </c>
      <c r="Z298" s="218">
        <v>2</v>
      </c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5"/>
      <c r="BN298" s="145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5"/>
      <c r="BZ298" s="145"/>
      <c r="CA298" s="145"/>
      <c r="CB298" s="145"/>
      <c r="CC298" s="145"/>
      <c r="CD298" s="145"/>
      <c r="CE298" s="145"/>
      <c r="CF298" s="145"/>
      <c r="CG298" s="145"/>
      <c r="CH298" s="145"/>
      <c r="CI298" s="145"/>
      <c r="CJ298" s="145"/>
      <c r="CK298" s="145"/>
      <c r="CL298" s="145"/>
      <c r="CM298" s="145"/>
      <c r="CN298" s="145"/>
      <c r="CO298" s="145"/>
      <c r="CP298" s="145"/>
      <c r="CQ298" s="145"/>
      <c r="CR298" s="145"/>
      <c r="CS298" s="145"/>
      <c r="CT298" s="145"/>
      <c r="CU298" s="145"/>
      <c r="CV298" s="145"/>
      <c r="CW298" s="145"/>
    </row>
    <row r="299" spans="1:101" s="24" customFormat="1" ht="18" hidden="1" customHeight="1" x14ac:dyDescent="0.2">
      <c r="A299" s="145"/>
      <c r="B299" s="250">
        <v>34</v>
      </c>
      <c r="C299" s="281" t="s">
        <v>267</v>
      </c>
      <c r="D299" s="282"/>
      <c r="E299" s="283"/>
      <c r="F299" s="239">
        <f t="shared" si="44"/>
        <v>6</v>
      </c>
      <c r="G299" s="240">
        <f t="shared" si="45"/>
        <v>2</v>
      </c>
      <c r="H299" s="240">
        <f t="shared" si="46"/>
        <v>2</v>
      </c>
      <c r="I299" s="240">
        <f t="shared" si="47"/>
        <v>0</v>
      </c>
      <c r="J299" s="240">
        <f t="shared" si="48"/>
        <v>0</v>
      </c>
      <c r="K299" s="240">
        <f t="shared" si="49"/>
        <v>5</v>
      </c>
      <c r="L299" s="241">
        <f t="shared" si="50"/>
        <v>2</v>
      </c>
      <c r="M299" s="239">
        <f t="shared" si="51"/>
        <v>3</v>
      </c>
      <c r="N299" s="242">
        <f t="shared" si="52"/>
        <v>1</v>
      </c>
      <c r="O299" s="243">
        <v>1</v>
      </c>
      <c r="P299" s="243">
        <v>0</v>
      </c>
      <c r="Q299" s="243">
        <v>0</v>
      </c>
      <c r="R299" s="243">
        <v>2</v>
      </c>
      <c r="S299" s="244">
        <v>1</v>
      </c>
      <c r="T299" s="239">
        <f t="shared" si="53"/>
        <v>3</v>
      </c>
      <c r="U299" s="242">
        <f t="shared" si="54"/>
        <v>1</v>
      </c>
      <c r="V299" s="243">
        <v>1</v>
      </c>
      <c r="W299" s="243">
        <v>0</v>
      </c>
      <c r="X299" s="243">
        <v>0</v>
      </c>
      <c r="Y299" s="243">
        <v>3</v>
      </c>
      <c r="Z299" s="244">
        <v>1</v>
      </c>
      <c r="AA299" s="145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5"/>
      <c r="AW299" s="145"/>
      <c r="AX299" s="145"/>
      <c r="AY299" s="145"/>
      <c r="AZ299" s="145"/>
      <c r="BA299" s="145"/>
      <c r="BB299" s="145"/>
      <c r="BC299" s="145"/>
      <c r="BD299" s="145"/>
      <c r="BE299" s="145"/>
      <c r="BF299" s="145"/>
      <c r="BG299" s="145"/>
      <c r="BH299" s="145"/>
      <c r="BI299" s="145"/>
      <c r="BJ299" s="145"/>
      <c r="BK299" s="145"/>
      <c r="BL299" s="145"/>
      <c r="BM299" s="145"/>
      <c r="BN299" s="145"/>
      <c r="BO299" s="145"/>
      <c r="BP299" s="145"/>
      <c r="BQ299" s="145"/>
      <c r="BR299" s="145"/>
      <c r="BS299" s="145"/>
      <c r="BT299" s="145"/>
      <c r="BU299" s="145"/>
      <c r="BV299" s="145"/>
      <c r="BW299" s="145"/>
      <c r="BX299" s="145"/>
      <c r="BY299" s="145"/>
      <c r="BZ299" s="145"/>
      <c r="CA299" s="145"/>
      <c r="CB299" s="145"/>
      <c r="CC299" s="145"/>
      <c r="CD299" s="145"/>
      <c r="CE299" s="145"/>
      <c r="CF299" s="145"/>
      <c r="CG299" s="145"/>
      <c r="CH299" s="145"/>
      <c r="CI299" s="145"/>
      <c r="CJ299" s="145"/>
      <c r="CK299" s="145"/>
      <c r="CL299" s="145"/>
      <c r="CM299" s="145"/>
      <c r="CN299" s="145"/>
      <c r="CO299" s="145"/>
      <c r="CP299" s="145"/>
      <c r="CQ299" s="145"/>
      <c r="CR299" s="145"/>
      <c r="CS299" s="145"/>
      <c r="CT299" s="145"/>
      <c r="CU299" s="145"/>
      <c r="CV299" s="145"/>
      <c r="CW299" s="145"/>
    </row>
    <row r="300" spans="1:101" s="24" customFormat="1" ht="18" hidden="1" customHeight="1" x14ac:dyDescent="0.2">
      <c r="A300" s="145"/>
      <c r="B300" s="249">
        <v>35</v>
      </c>
      <c r="C300" s="275" t="s">
        <v>254</v>
      </c>
      <c r="D300" s="276"/>
      <c r="E300" s="277"/>
      <c r="F300" s="224">
        <f t="shared" si="44"/>
        <v>1</v>
      </c>
      <c r="G300" s="225">
        <f t="shared" si="45"/>
        <v>2</v>
      </c>
      <c r="H300" s="225">
        <f t="shared" si="46"/>
        <v>0</v>
      </c>
      <c r="I300" s="225">
        <f t="shared" si="47"/>
        <v>1</v>
      </c>
      <c r="J300" s="225">
        <f t="shared" si="48"/>
        <v>1</v>
      </c>
      <c r="K300" s="225">
        <f t="shared" si="49"/>
        <v>2</v>
      </c>
      <c r="L300" s="226">
        <f t="shared" si="50"/>
        <v>3</v>
      </c>
      <c r="M300" s="224">
        <f t="shared" si="51"/>
        <v>0</v>
      </c>
      <c r="N300" s="227">
        <f t="shared" si="52"/>
        <v>1</v>
      </c>
      <c r="O300" s="225">
        <v>0</v>
      </c>
      <c r="P300" s="225">
        <v>0</v>
      </c>
      <c r="Q300" s="225">
        <v>1</v>
      </c>
      <c r="R300" s="225">
        <v>2</v>
      </c>
      <c r="S300" s="226">
        <v>3</v>
      </c>
      <c r="T300" s="224">
        <f t="shared" si="53"/>
        <v>1</v>
      </c>
      <c r="U300" s="227">
        <f t="shared" si="54"/>
        <v>1</v>
      </c>
      <c r="V300" s="225">
        <v>0</v>
      </c>
      <c r="W300" s="225">
        <v>1</v>
      </c>
      <c r="X300" s="225">
        <v>0</v>
      </c>
      <c r="Y300" s="225">
        <v>0</v>
      </c>
      <c r="Z300" s="226">
        <v>0</v>
      </c>
      <c r="AA300" s="145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5"/>
      <c r="AW300" s="145"/>
      <c r="AX300" s="145"/>
      <c r="AY300" s="145"/>
      <c r="AZ300" s="145"/>
      <c r="BA300" s="145"/>
      <c r="BB300" s="145"/>
      <c r="BC300" s="145"/>
      <c r="BD300" s="145"/>
      <c r="BE300" s="145"/>
      <c r="BF300" s="145"/>
      <c r="BG300" s="145"/>
      <c r="BH300" s="145"/>
      <c r="BI300" s="145"/>
      <c r="BJ300" s="145"/>
      <c r="BK300" s="145"/>
      <c r="BL300" s="145"/>
      <c r="BM300" s="145"/>
      <c r="BN300" s="145"/>
      <c r="BO300" s="145"/>
      <c r="BP300" s="145"/>
      <c r="BQ300" s="145"/>
      <c r="BR300" s="145"/>
      <c r="BS300" s="145"/>
      <c r="BT300" s="145"/>
      <c r="BU300" s="145"/>
      <c r="BV300" s="145"/>
      <c r="BW300" s="145"/>
      <c r="BX300" s="145"/>
      <c r="BY300" s="145"/>
      <c r="BZ300" s="145"/>
      <c r="CA300" s="145"/>
      <c r="CB300" s="145"/>
      <c r="CC300" s="145"/>
      <c r="CD300" s="145"/>
      <c r="CE300" s="145"/>
      <c r="CF300" s="145"/>
      <c r="CG300" s="145"/>
      <c r="CH300" s="145"/>
      <c r="CI300" s="145"/>
      <c r="CJ300" s="145"/>
      <c r="CK300" s="145"/>
      <c r="CL300" s="145"/>
      <c r="CM300" s="145"/>
      <c r="CN300" s="145"/>
      <c r="CO300" s="145"/>
      <c r="CP300" s="145"/>
      <c r="CQ300" s="145"/>
      <c r="CR300" s="145"/>
      <c r="CS300" s="145"/>
      <c r="CT300" s="145"/>
      <c r="CU300" s="145"/>
      <c r="CV300" s="145"/>
      <c r="CW300" s="145"/>
    </row>
    <row r="301" spans="1:101" s="24" customFormat="1" ht="18" hidden="1" customHeight="1" x14ac:dyDescent="0.2">
      <c r="A301" s="145"/>
      <c r="B301" s="250">
        <v>36</v>
      </c>
      <c r="C301" s="278" t="s">
        <v>255</v>
      </c>
      <c r="D301" s="279"/>
      <c r="E301" s="280"/>
      <c r="F301" s="220">
        <f t="shared" si="44"/>
        <v>4</v>
      </c>
      <c r="G301" s="221">
        <f t="shared" si="45"/>
        <v>2</v>
      </c>
      <c r="H301" s="221">
        <f t="shared" si="46"/>
        <v>1</v>
      </c>
      <c r="I301" s="221">
        <f t="shared" si="47"/>
        <v>1</v>
      </c>
      <c r="J301" s="221">
        <f t="shared" si="48"/>
        <v>0</v>
      </c>
      <c r="K301" s="221">
        <f t="shared" si="49"/>
        <v>4</v>
      </c>
      <c r="L301" s="222">
        <f t="shared" si="50"/>
        <v>3</v>
      </c>
      <c r="M301" s="220">
        <f t="shared" si="51"/>
        <v>3</v>
      </c>
      <c r="N301" s="223">
        <f t="shared" si="52"/>
        <v>1</v>
      </c>
      <c r="O301" s="221">
        <v>1</v>
      </c>
      <c r="P301" s="221">
        <v>0</v>
      </c>
      <c r="Q301" s="221">
        <v>0</v>
      </c>
      <c r="R301" s="221">
        <v>2</v>
      </c>
      <c r="S301" s="222">
        <v>1</v>
      </c>
      <c r="T301" s="220">
        <f t="shared" si="53"/>
        <v>1</v>
      </c>
      <c r="U301" s="223">
        <f t="shared" si="54"/>
        <v>1</v>
      </c>
      <c r="V301" s="221">
        <v>0</v>
      </c>
      <c r="W301" s="221">
        <v>1</v>
      </c>
      <c r="X301" s="221">
        <v>0</v>
      </c>
      <c r="Y301" s="221">
        <v>2</v>
      </c>
      <c r="Z301" s="222">
        <v>2</v>
      </c>
      <c r="AA301" s="145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5"/>
      <c r="AW301" s="145"/>
      <c r="AX301" s="145"/>
      <c r="AY301" s="145"/>
      <c r="AZ301" s="145"/>
      <c r="BA301" s="145"/>
      <c r="BB301" s="145"/>
      <c r="BC301" s="145"/>
      <c r="BD301" s="145"/>
      <c r="BE301" s="145"/>
      <c r="BF301" s="145"/>
      <c r="BG301" s="145"/>
      <c r="BH301" s="145"/>
      <c r="BI301" s="145"/>
      <c r="BJ301" s="145"/>
      <c r="BK301" s="145"/>
      <c r="BL301" s="145"/>
      <c r="BM301" s="145"/>
      <c r="BN301" s="145"/>
      <c r="BO301" s="145"/>
      <c r="BP301" s="145"/>
      <c r="BQ301" s="145"/>
      <c r="BR301" s="145"/>
      <c r="BS301" s="145"/>
      <c r="BT301" s="145"/>
      <c r="BU301" s="145"/>
      <c r="BV301" s="145"/>
      <c r="BW301" s="145"/>
      <c r="BX301" s="145"/>
      <c r="BY301" s="145"/>
      <c r="BZ301" s="145"/>
      <c r="CA301" s="145"/>
      <c r="CB301" s="145"/>
      <c r="CC301" s="145"/>
      <c r="CD301" s="145"/>
      <c r="CE301" s="145"/>
      <c r="CF301" s="145"/>
      <c r="CG301" s="145"/>
      <c r="CH301" s="145"/>
      <c r="CI301" s="145"/>
      <c r="CJ301" s="145"/>
      <c r="CK301" s="145"/>
      <c r="CL301" s="145"/>
      <c r="CM301" s="145"/>
      <c r="CN301" s="145"/>
      <c r="CO301" s="145"/>
      <c r="CP301" s="145"/>
      <c r="CQ301" s="145"/>
      <c r="CR301" s="145"/>
      <c r="CS301" s="145"/>
      <c r="CT301" s="145"/>
      <c r="CU301" s="145"/>
      <c r="CV301" s="145"/>
      <c r="CW301" s="145"/>
    </row>
    <row r="302" spans="1:101" s="24" customFormat="1" ht="18" hidden="1" customHeight="1" x14ac:dyDescent="0.2">
      <c r="A302" s="145"/>
      <c r="B302" s="250">
        <v>37</v>
      </c>
      <c r="C302" s="275" t="s">
        <v>257</v>
      </c>
      <c r="D302" s="276"/>
      <c r="E302" s="277"/>
      <c r="F302" s="224">
        <f t="shared" si="44"/>
        <v>1</v>
      </c>
      <c r="G302" s="225">
        <f t="shared" si="45"/>
        <v>2</v>
      </c>
      <c r="H302" s="225">
        <f t="shared" si="46"/>
        <v>0</v>
      </c>
      <c r="I302" s="225">
        <f t="shared" si="47"/>
        <v>1</v>
      </c>
      <c r="J302" s="225">
        <f t="shared" si="48"/>
        <v>1</v>
      </c>
      <c r="K302" s="225">
        <f t="shared" si="49"/>
        <v>2</v>
      </c>
      <c r="L302" s="226">
        <f t="shared" si="50"/>
        <v>3</v>
      </c>
      <c r="M302" s="224">
        <f t="shared" si="51"/>
        <v>1</v>
      </c>
      <c r="N302" s="227">
        <f t="shared" si="52"/>
        <v>1</v>
      </c>
      <c r="O302" s="225">
        <v>0</v>
      </c>
      <c r="P302" s="225">
        <v>1</v>
      </c>
      <c r="Q302" s="225">
        <v>0</v>
      </c>
      <c r="R302" s="225">
        <v>1</v>
      </c>
      <c r="S302" s="226">
        <v>1</v>
      </c>
      <c r="T302" s="224">
        <f t="shared" si="53"/>
        <v>0</v>
      </c>
      <c r="U302" s="227">
        <f t="shared" si="54"/>
        <v>1</v>
      </c>
      <c r="V302" s="225">
        <v>0</v>
      </c>
      <c r="W302" s="225">
        <v>0</v>
      </c>
      <c r="X302" s="225">
        <v>1</v>
      </c>
      <c r="Y302" s="225">
        <v>1</v>
      </c>
      <c r="Z302" s="226">
        <v>2</v>
      </c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145"/>
      <c r="BN302" s="145"/>
      <c r="BO302" s="145"/>
      <c r="BP302" s="145"/>
      <c r="BQ302" s="145"/>
      <c r="BR302" s="145"/>
      <c r="BS302" s="145"/>
      <c r="BT302" s="145"/>
      <c r="BU302" s="145"/>
      <c r="BV302" s="145"/>
      <c r="BW302" s="145"/>
      <c r="BX302" s="145"/>
      <c r="BY302" s="145"/>
      <c r="BZ302" s="145"/>
      <c r="CA302" s="145"/>
      <c r="CB302" s="145"/>
      <c r="CC302" s="145"/>
      <c r="CD302" s="145"/>
      <c r="CE302" s="145"/>
      <c r="CF302" s="145"/>
      <c r="CG302" s="145"/>
      <c r="CH302" s="145"/>
      <c r="CI302" s="145"/>
      <c r="CJ302" s="145"/>
      <c r="CK302" s="145"/>
      <c r="CL302" s="145"/>
      <c r="CM302" s="145"/>
      <c r="CN302" s="145"/>
      <c r="CO302" s="145"/>
      <c r="CP302" s="145"/>
      <c r="CQ302" s="145"/>
      <c r="CR302" s="145"/>
      <c r="CS302" s="145"/>
      <c r="CT302" s="145"/>
      <c r="CU302" s="145"/>
      <c r="CV302" s="145"/>
      <c r="CW302" s="145"/>
    </row>
    <row r="303" spans="1:101" s="24" customFormat="1" ht="18" hidden="1" customHeight="1" thickBot="1" x14ac:dyDescent="0.25">
      <c r="A303" s="145"/>
      <c r="B303" s="249">
        <v>38</v>
      </c>
      <c r="C303" s="278" t="s">
        <v>281</v>
      </c>
      <c r="D303" s="279"/>
      <c r="E303" s="280"/>
      <c r="F303" s="239">
        <f t="shared" si="44"/>
        <v>4</v>
      </c>
      <c r="G303" s="240">
        <f t="shared" si="45"/>
        <v>2</v>
      </c>
      <c r="H303" s="240">
        <f t="shared" si="46"/>
        <v>1</v>
      </c>
      <c r="I303" s="240">
        <f t="shared" si="47"/>
        <v>1</v>
      </c>
      <c r="J303" s="240">
        <f t="shared" si="48"/>
        <v>0</v>
      </c>
      <c r="K303" s="240">
        <f t="shared" si="49"/>
        <v>3</v>
      </c>
      <c r="L303" s="241">
        <f t="shared" si="50"/>
        <v>1</v>
      </c>
      <c r="M303" s="239">
        <f t="shared" si="51"/>
        <v>1</v>
      </c>
      <c r="N303" s="242">
        <f t="shared" si="52"/>
        <v>1</v>
      </c>
      <c r="O303" s="247">
        <v>0</v>
      </c>
      <c r="P303" s="247">
        <v>1</v>
      </c>
      <c r="Q303" s="247">
        <v>0</v>
      </c>
      <c r="R303" s="247">
        <v>0</v>
      </c>
      <c r="S303" s="248">
        <v>0</v>
      </c>
      <c r="T303" s="239">
        <f t="shared" si="53"/>
        <v>3</v>
      </c>
      <c r="U303" s="242">
        <f t="shared" si="54"/>
        <v>1</v>
      </c>
      <c r="V303" s="243">
        <v>1</v>
      </c>
      <c r="W303" s="243">
        <v>0</v>
      </c>
      <c r="X303" s="243">
        <v>0</v>
      </c>
      <c r="Y303" s="243">
        <v>3</v>
      </c>
      <c r="Z303" s="244">
        <v>1</v>
      </c>
      <c r="AA303" s="145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5"/>
      <c r="AW303" s="145"/>
      <c r="AX303" s="145"/>
      <c r="AY303" s="145"/>
      <c r="AZ303" s="145"/>
      <c r="BA303" s="145"/>
      <c r="BB303" s="145"/>
      <c r="BC303" s="145"/>
      <c r="BD303" s="145"/>
      <c r="BE303" s="145"/>
      <c r="BF303" s="145"/>
      <c r="BG303" s="145"/>
      <c r="BH303" s="145"/>
      <c r="BI303" s="145"/>
      <c r="BJ303" s="145"/>
      <c r="BK303" s="145"/>
      <c r="BL303" s="145"/>
      <c r="BM303" s="145"/>
      <c r="BN303" s="145"/>
      <c r="BO303" s="145"/>
      <c r="BP303" s="145"/>
      <c r="BQ303" s="145"/>
      <c r="BR303" s="145"/>
      <c r="BS303" s="145"/>
      <c r="BT303" s="145"/>
      <c r="BU303" s="145"/>
      <c r="BV303" s="145"/>
      <c r="BW303" s="145"/>
      <c r="BX303" s="145"/>
      <c r="BY303" s="145"/>
      <c r="BZ303" s="145"/>
      <c r="CA303" s="145"/>
      <c r="CB303" s="145"/>
      <c r="CC303" s="145"/>
      <c r="CD303" s="145"/>
      <c r="CE303" s="145"/>
      <c r="CF303" s="145"/>
      <c r="CG303" s="145"/>
      <c r="CH303" s="145"/>
      <c r="CI303" s="145"/>
      <c r="CJ303" s="145"/>
      <c r="CK303" s="145"/>
      <c r="CL303" s="145"/>
      <c r="CM303" s="145"/>
      <c r="CN303" s="145"/>
      <c r="CO303" s="145"/>
      <c r="CP303" s="145"/>
      <c r="CQ303" s="145"/>
      <c r="CR303" s="145"/>
      <c r="CS303" s="145"/>
      <c r="CT303" s="145"/>
      <c r="CU303" s="145"/>
      <c r="CV303" s="145"/>
      <c r="CW303" s="145"/>
    </row>
    <row r="304" spans="1:101" s="24" customFormat="1" ht="15.75" hidden="1" customHeight="1" x14ac:dyDescent="0.25">
      <c r="A304" s="206"/>
      <c r="B304" s="26"/>
      <c r="C304" s="296" t="s">
        <v>0</v>
      </c>
      <c r="D304" s="297"/>
      <c r="E304" s="298"/>
      <c r="F304" s="228">
        <f t="shared" ref="F304" si="55">SUM(F266:F282)</f>
        <v>575</v>
      </c>
      <c r="G304" s="229">
        <f>SUM(G266:G303)</f>
        <v>402</v>
      </c>
      <c r="H304" s="229">
        <f t="shared" ref="H304:Z304" si="56">SUM(H266:H303)</f>
        <v>189</v>
      </c>
      <c r="I304" s="229">
        <f t="shared" si="56"/>
        <v>126</v>
      </c>
      <c r="J304" s="229">
        <f t="shared" si="56"/>
        <v>87</v>
      </c>
      <c r="K304" s="229">
        <f t="shared" si="56"/>
        <v>609</v>
      </c>
      <c r="L304" s="229">
        <f t="shared" si="56"/>
        <v>367</v>
      </c>
      <c r="M304" s="229">
        <f t="shared" si="56"/>
        <v>436</v>
      </c>
      <c r="N304" s="229">
        <f t="shared" si="56"/>
        <v>201</v>
      </c>
      <c r="O304" s="229">
        <f t="shared" si="56"/>
        <v>129</v>
      </c>
      <c r="P304" s="229">
        <f t="shared" si="56"/>
        <v>49</v>
      </c>
      <c r="Q304" s="229">
        <f t="shared" si="56"/>
        <v>23</v>
      </c>
      <c r="R304" s="229">
        <f t="shared" si="56"/>
        <v>381</v>
      </c>
      <c r="S304" s="229">
        <f t="shared" si="56"/>
        <v>142</v>
      </c>
      <c r="T304" s="229">
        <f t="shared" si="56"/>
        <v>257</v>
      </c>
      <c r="U304" s="229">
        <f t="shared" si="56"/>
        <v>201</v>
      </c>
      <c r="V304" s="229">
        <f t="shared" si="56"/>
        <v>60</v>
      </c>
      <c r="W304" s="229">
        <f t="shared" si="56"/>
        <v>77</v>
      </c>
      <c r="X304" s="229">
        <f t="shared" si="56"/>
        <v>64</v>
      </c>
      <c r="Y304" s="229">
        <f t="shared" si="56"/>
        <v>228</v>
      </c>
      <c r="Z304" s="229">
        <f t="shared" si="56"/>
        <v>225</v>
      </c>
      <c r="AA304" s="206"/>
      <c r="AB304" s="206"/>
      <c r="AC304" s="206"/>
      <c r="AD304" s="206"/>
      <c r="AE304" s="206"/>
      <c r="AF304" s="206"/>
      <c r="AG304" s="206"/>
      <c r="AH304" s="206"/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06"/>
      <c r="AT304" s="206"/>
      <c r="AU304" s="206"/>
      <c r="AV304" s="206"/>
      <c r="AW304" s="206"/>
      <c r="AX304" s="206"/>
      <c r="AY304" s="206"/>
      <c r="AZ304" s="206"/>
      <c r="BA304" s="206"/>
      <c r="BB304" s="206"/>
      <c r="BC304" s="206"/>
      <c r="BD304" s="206"/>
      <c r="BE304" s="206"/>
      <c r="BF304" s="206"/>
      <c r="BG304" s="206"/>
      <c r="BH304" s="206"/>
      <c r="BI304" s="206"/>
      <c r="BJ304" s="206"/>
      <c r="BK304" s="206"/>
      <c r="BL304" s="206"/>
      <c r="BM304" s="206"/>
      <c r="BN304" s="206"/>
      <c r="BO304" s="206"/>
      <c r="BP304" s="206"/>
      <c r="BQ304" s="206"/>
      <c r="BR304" s="206"/>
      <c r="BS304" s="206"/>
      <c r="BT304" s="206"/>
      <c r="BU304" s="206"/>
      <c r="BV304" s="206"/>
      <c r="BW304" s="206"/>
      <c r="BX304" s="206"/>
      <c r="BY304" s="206"/>
      <c r="BZ304" s="206"/>
      <c r="CA304" s="206"/>
      <c r="CB304" s="206"/>
      <c r="CC304" s="206"/>
      <c r="CD304" s="206"/>
      <c r="CE304" s="206"/>
      <c r="CF304" s="206"/>
      <c r="CG304" s="206"/>
      <c r="CH304" s="206"/>
      <c r="CI304" s="206"/>
      <c r="CJ304" s="206"/>
      <c r="CK304" s="206"/>
      <c r="CL304" s="206"/>
      <c r="CM304" s="206"/>
      <c r="CN304" s="206"/>
      <c r="CO304" s="206"/>
      <c r="CP304" s="206"/>
      <c r="CQ304" s="206"/>
      <c r="CR304" s="206"/>
      <c r="CS304" s="206"/>
      <c r="CT304" s="206"/>
      <c r="CU304" s="206"/>
      <c r="CV304" s="206"/>
      <c r="CW304" s="206"/>
    </row>
    <row r="305" spans="1:101" hidden="1" x14ac:dyDescent="0.25"/>
    <row r="306" spans="1:101" hidden="1" x14ac:dyDescent="0.25"/>
    <row r="307" spans="1:101" ht="15.75" hidden="1" thickBot="1" x14ac:dyDescent="0.3"/>
    <row r="308" spans="1:101" s="230" customFormat="1" ht="18" hidden="1" customHeight="1" x14ac:dyDescent="0.25">
      <c r="A308" s="206"/>
      <c r="B308" s="206"/>
      <c r="C308" s="287" t="s">
        <v>283</v>
      </c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8"/>
      <c r="X308" s="288"/>
      <c r="Y308" s="288"/>
      <c r="Z308" s="289"/>
      <c r="AA308" s="206"/>
      <c r="AB308" s="206"/>
      <c r="AC308" s="206"/>
      <c r="AD308" s="206"/>
      <c r="AE308" s="206"/>
      <c r="AF308" s="206"/>
      <c r="AG308" s="206"/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  <c r="BI308" s="206"/>
      <c r="BJ308" s="206"/>
      <c r="BK308" s="206"/>
      <c r="BL308" s="206"/>
      <c r="BM308" s="206"/>
      <c r="BN308" s="206"/>
      <c r="BO308" s="206"/>
      <c r="BP308" s="206"/>
      <c r="BQ308" s="206"/>
      <c r="BR308" s="206"/>
      <c r="BS308" s="206"/>
      <c r="BT308" s="206"/>
      <c r="BU308" s="206"/>
      <c r="BV308" s="206"/>
      <c r="BW308" s="206"/>
      <c r="BX308" s="206"/>
      <c r="BY308" s="206"/>
      <c r="BZ308" s="206"/>
      <c r="CA308" s="206"/>
      <c r="CB308" s="206"/>
      <c r="CC308" s="206"/>
      <c r="CD308" s="206"/>
      <c r="CE308" s="206"/>
      <c r="CF308" s="206"/>
      <c r="CG308" s="206"/>
      <c r="CH308" s="206"/>
      <c r="CI308" s="206"/>
      <c r="CJ308" s="206"/>
      <c r="CK308" s="206"/>
      <c r="CL308" s="206"/>
      <c r="CM308" s="206"/>
      <c r="CN308" s="206"/>
      <c r="CO308" s="206"/>
      <c r="CP308" s="206"/>
      <c r="CQ308" s="206"/>
      <c r="CR308" s="206"/>
      <c r="CS308" s="206"/>
      <c r="CT308" s="206"/>
      <c r="CU308" s="206"/>
      <c r="CV308" s="206"/>
      <c r="CW308" s="206"/>
    </row>
    <row r="309" spans="1:101" s="231" customFormat="1" ht="18" hidden="1" customHeight="1" x14ac:dyDescent="0.25">
      <c r="A309" s="2"/>
      <c r="B309" s="208"/>
      <c r="C309" s="290" t="s">
        <v>0</v>
      </c>
      <c r="D309" s="291"/>
      <c r="E309" s="291"/>
      <c r="F309" s="291"/>
      <c r="G309" s="291"/>
      <c r="H309" s="291"/>
      <c r="I309" s="291"/>
      <c r="J309" s="291"/>
      <c r="K309" s="291"/>
      <c r="L309" s="295"/>
      <c r="M309" s="290" t="s">
        <v>1</v>
      </c>
      <c r="N309" s="291"/>
      <c r="O309" s="291"/>
      <c r="P309" s="291"/>
      <c r="Q309" s="291"/>
      <c r="R309" s="291"/>
      <c r="S309" s="292"/>
      <c r="T309" s="290" t="s">
        <v>2</v>
      </c>
      <c r="U309" s="293"/>
      <c r="V309" s="293"/>
      <c r="W309" s="293"/>
      <c r="X309" s="293"/>
      <c r="Y309" s="293"/>
      <c r="Z309" s="294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</row>
    <row r="310" spans="1:101" s="230" customFormat="1" ht="18" hidden="1" customHeight="1" x14ac:dyDescent="0.25">
      <c r="A310" s="232"/>
      <c r="B310" s="211"/>
      <c r="C310" s="290" t="s">
        <v>240</v>
      </c>
      <c r="D310" s="291"/>
      <c r="E310" s="295"/>
      <c r="F310" s="233" t="s">
        <v>5</v>
      </c>
      <c r="G310" s="234" t="s">
        <v>6</v>
      </c>
      <c r="H310" s="234" t="s">
        <v>7</v>
      </c>
      <c r="I310" s="234" t="s">
        <v>8</v>
      </c>
      <c r="J310" s="234" t="s">
        <v>9</v>
      </c>
      <c r="K310" s="234" t="s">
        <v>10</v>
      </c>
      <c r="L310" s="235" t="s">
        <v>11</v>
      </c>
      <c r="M310" s="233" t="s">
        <v>5</v>
      </c>
      <c r="N310" s="236" t="s">
        <v>6</v>
      </c>
      <c r="O310" s="234" t="s">
        <v>7</v>
      </c>
      <c r="P310" s="234" t="s">
        <v>8</v>
      </c>
      <c r="Q310" s="234" t="s">
        <v>9</v>
      </c>
      <c r="R310" s="234" t="s">
        <v>10</v>
      </c>
      <c r="S310" s="235" t="s">
        <v>11</v>
      </c>
      <c r="T310" s="233" t="s">
        <v>5</v>
      </c>
      <c r="U310" s="236" t="s">
        <v>6</v>
      </c>
      <c r="V310" s="234" t="s">
        <v>7</v>
      </c>
      <c r="W310" s="234" t="s">
        <v>8</v>
      </c>
      <c r="X310" s="234" t="s">
        <v>9</v>
      </c>
      <c r="Y310" s="234" t="s">
        <v>10</v>
      </c>
      <c r="Z310" s="235" t="s">
        <v>11</v>
      </c>
      <c r="AA310" s="232"/>
      <c r="AB310" s="232"/>
      <c r="AC310" s="232"/>
      <c r="AD310" s="232"/>
      <c r="AE310" s="232"/>
      <c r="AF310" s="232"/>
      <c r="AG310" s="232"/>
      <c r="AH310" s="232"/>
      <c r="AI310" s="232"/>
      <c r="AJ310" s="232"/>
      <c r="AK310" s="232"/>
      <c r="AL310" s="232"/>
      <c r="AM310" s="232"/>
      <c r="AN310" s="232"/>
      <c r="AO310" s="232"/>
      <c r="AP310" s="232"/>
      <c r="AQ310" s="232"/>
      <c r="AR310" s="232"/>
      <c r="AS310" s="232"/>
      <c r="AT310" s="232"/>
      <c r="AU310" s="232"/>
      <c r="AV310" s="232"/>
      <c r="AW310" s="232"/>
      <c r="AX310" s="232"/>
      <c r="AY310" s="232"/>
      <c r="AZ310" s="232"/>
      <c r="BA310" s="232"/>
      <c r="BB310" s="232"/>
      <c r="BC310" s="232"/>
      <c r="BD310" s="232"/>
      <c r="BE310" s="232"/>
      <c r="BF310" s="232"/>
      <c r="BG310" s="232"/>
      <c r="BH310" s="232"/>
      <c r="BI310" s="232"/>
      <c r="BJ310" s="232"/>
      <c r="BK310" s="232"/>
      <c r="BL310" s="232"/>
      <c r="BM310" s="232"/>
      <c r="BN310" s="232"/>
      <c r="BO310" s="232"/>
      <c r="BP310" s="232"/>
      <c r="BQ310" s="232"/>
      <c r="BR310" s="232"/>
      <c r="BS310" s="232"/>
      <c r="BT310" s="232"/>
      <c r="BU310" s="232"/>
      <c r="BV310" s="232"/>
      <c r="BW310" s="232"/>
      <c r="BX310" s="232"/>
      <c r="BY310" s="232"/>
      <c r="BZ310" s="232"/>
      <c r="CA310" s="232"/>
      <c r="CB310" s="232"/>
      <c r="CC310" s="232"/>
      <c r="CD310" s="232"/>
      <c r="CE310" s="232"/>
      <c r="CF310" s="232"/>
      <c r="CG310" s="232"/>
      <c r="CH310" s="232"/>
      <c r="CI310" s="232"/>
      <c r="CJ310" s="232"/>
      <c r="CK310" s="232"/>
      <c r="CL310" s="232"/>
      <c r="CM310" s="232"/>
      <c r="CN310" s="232"/>
      <c r="CO310" s="232"/>
      <c r="CP310" s="232"/>
      <c r="CQ310" s="232"/>
      <c r="CR310" s="232"/>
      <c r="CS310" s="232"/>
      <c r="CT310" s="232"/>
      <c r="CU310" s="232"/>
      <c r="CV310" s="232"/>
      <c r="CW310" s="232"/>
    </row>
    <row r="311" spans="1:101" s="209" customFormat="1" ht="18" hidden="1" customHeight="1" x14ac:dyDescent="0.2">
      <c r="A311" s="145"/>
      <c r="B311" s="249">
        <v>1</v>
      </c>
      <c r="C311" s="281" t="s">
        <v>241</v>
      </c>
      <c r="D311" s="282"/>
      <c r="E311" s="283"/>
      <c r="F311" s="216">
        <f t="shared" ref="F311" si="57">H311*3+I311</f>
        <v>3</v>
      </c>
      <c r="G311" s="217">
        <f t="shared" ref="G311" si="58">SUM(H311:J311)</f>
        <v>2</v>
      </c>
      <c r="H311" s="217">
        <f t="shared" ref="H311" si="59">O311+V311</f>
        <v>1</v>
      </c>
      <c r="I311" s="217">
        <f t="shared" ref="I311" si="60">P311+W311</f>
        <v>0</v>
      </c>
      <c r="J311" s="217">
        <f t="shared" ref="J311" si="61">Q311+X311</f>
        <v>1</v>
      </c>
      <c r="K311" s="217">
        <f t="shared" ref="K311" si="62">R311+Y311</f>
        <v>2</v>
      </c>
      <c r="L311" s="218">
        <f t="shared" ref="L311" si="63">S311+Z311</f>
        <v>1</v>
      </c>
      <c r="M311" s="216">
        <f t="shared" ref="M311:M348" si="64">O311*3+P311</f>
        <v>3</v>
      </c>
      <c r="N311" s="219">
        <f t="shared" ref="N311:N348" si="65">SUM(O311:Q311)</f>
        <v>1</v>
      </c>
      <c r="O311" s="411">
        <v>1</v>
      </c>
      <c r="P311" s="411">
        <v>0</v>
      </c>
      <c r="Q311" s="411">
        <v>0</v>
      </c>
      <c r="R311" s="411">
        <v>2</v>
      </c>
      <c r="S311" s="412">
        <v>0</v>
      </c>
      <c r="T311" s="216">
        <f t="shared" ref="T311" si="66">V311*3+W311</f>
        <v>0</v>
      </c>
      <c r="U311" s="219">
        <f t="shared" ref="U311" si="67">SUM(V311:X311)</f>
        <v>1</v>
      </c>
      <c r="V311" s="411">
        <v>0</v>
      </c>
      <c r="W311" s="411">
        <v>0</v>
      </c>
      <c r="X311" s="411">
        <v>1</v>
      </c>
      <c r="Y311" s="411">
        <v>0</v>
      </c>
      <c r="Z311" s="412">
        <v>1</v>
      </c>
      <c r="AA311" s="145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  <c r="BL311" s="145"/>
      <c r="BM311" s="145"/>
      <c r="BN311" s="145"/>
      <c r="BO311" s="145"/>
      <c r="BP311" s="145"/>
      <c r="BQ311" s="145"/>
      <c r="BR311" s="145"/>
      <c r="BS311" s="145"/>
      <c r="BT311" s="145"/>
      <c r="BU311" s="145"/>
      <c r="BV311" s="145"/>
      <c r="BW311" s="145"/>
      <c r="BX311" s="145"/>
      <c r="BY311" s="145"/>
      <c r="BZ311" s="145"/>
      <c r="CA311" s="145"/>
      <c r="CB311" s="145"/>
      <c r="CC311" s="145"/>
      <c r="CD311" s="145"/>
      <c r="CE311" s="145"/>
      <c r="CF311" s="145"/>
      <c r="CG311" s="145"/>
      <c r="CH311" s="145"/>
      <c r="CI311" s="145"/>
      <c r="CJ311" s="145"/>
      <c r="CK311" s="145"/>
      <c r="CL311" s="145"/>
      <c r="CM311" s="145"/>
      <c r="CN311" s="145"/>
      <c r="CO311" s="145"/>
      <c r="CP311" s="145"/>
      <c r="CQ311" s="145"/>
      <c r="CR311" s="145"/>
      <c r="CS311" s="145"/>
      <c r="CT311" s="145"/>
      <c r="CU311" s="145"/>
      <c r="CV311" s="145"/>
      <c r="CW311" s="145"/>
    </row>
    <row r="312" spans="1:101" s="231" customFormat="1" ht="15.95" hidden="1" customHeight="1" x14ac:dyDescent="0.2">
      <c r="A312" s="230"/>
      <c r="B312" s="249">
        <v>2</v>
      </c>
      <c r="C312" s="278" t="s">
        <v>258</v>
      </c>
      <c r="D312" s="405"/>
      <c r="E312" s="406"/>
      <c r="F312" s="407">
        <f t="shared" ref="F312:F348" si="68">H312*3+I312</f>
        <v>4</v>
      </c>
      <c r="G312" s="408">
        <f t="shared" ref="G312:G348" si="69">SUM(H312:J312)</f>
        <v>2</v>
      </c>
      <c r="H312" s="408">
        <f t="shared" ref="H312:H348" si="70">O312+V312</f>
        <v>1</v>
      </c>
      <c r="I312" s="408">
        <f t="shared" ref="I312:I348" si="71">P312+W312</f>
        <v>1</v>
      </c>
      <c r="J312" s="408">
        <f t="shared" ref="J312:J348" si="72">Q312+X312</f>
        <v>0</v>
      </c>
      <c r="K312" s="408">
        <f t="shared" ref="K312:K348" si="73">R312+Y312</f>
        <v>2</v>
      </c>
      <c r="L312" s="409">
        <f t="shared" ref="L312:L348" si="74">S312+Z312</f>
        <v>1</v>
      </c>
      <c r="M312" s="407">
        <f t="shared" si="64"/>
        <v>3</v>
      </c>
      <c r="N312" s="410">
        <f t="shared" si="65"/>
        <v>1</v>
      </c>
      <c r="O312" s="257">
        <v>1</v>
      </c>
      <c r="P312" s="257">
        <v>0</v>
      </c>
      <c r="Q312" s="257">
        <v>0</v>
      </c>
      <c r="R312" s="257">
        <v>2</v>
      </c>
      <c r="S312" s="258">
        <v>1</v>
      </c>
      <c r="T312" s="407">
        <f t="shared" ref="T312:T348" si="75">V312*3+W312</f>
        <v>1</v>
      </c>
      <c r="U312" s="410">
        <f t="shared" ref="U312:U348" si="76">SUM(V312:X312)</f>
        <v>1</v>
      </c>
      <c r="V312" s="257">
        <v>0</v>
      </c>
      <c r="W312" s="257">
        <v>1</v>
      </c>
      <c r="X312" s="257">
        <v>0</v>
      </c>
      <c r="Y312" s="257">
        <v>0</v>
      </c>
      <c r="Z312" s="258">
        <v>0</v>
      </c>
      <c r="AA312" s="230"/>
      <c r="AB312" s="230"/>
      <c r="AC312" s="230"/>
      <c r="AD312" s="230"/>
      <c r="AE312" s="230"/>
      <c r="AF312" s="230"/>
      <c r="AG312" s="230"/>
      <c r="AH312" s="230"/>
      <c r="AI312" s="230"/>
      <c r="AJ312" s="230"/>
      <c r="AK312" s="230"/>
      <c r="AL312" s="230"/>
      <c r="AM312" s="230"/>
      <c r="AN312" s="230"/>
      <c r="AO312" s="230"/>
      <c r="AP312" s="230"/>
      <c r="AQ312" s="230"/>
      <c r="AR312" s="230"/>
      <c r="AS312" s="230"/>
      <c r="AT312" s="230"/>
      <c r="AU312" s="230"/>
      <c r="AV312" s="230"/>
      <c r="AW312" s="230"/>
      <c r="AX312" s="230"/>
      <c r="AY312" s="230"/>
      <c r="AZ312" s="230"/>
      <c r="BA312" s="230"/>
      <c r="BB312" s="230"/>
      <c r="BC312" s="230"/>
      <c r="BD312" s="230"/>
      <c r="BE312" s="230"/>
      <c r="BF312" s="230"/>
      <c r="BG312" s="230"/>
      <c r="BH312" s="230"/>
      <c r="BI312" s="230"/>
      <c r="BJ312" s="230"/>
      <c r="BK312" s="230"/>
      <c r="BL312" s="230"/>
      <c r="BM312" s="230"/>
      <c r="BN312" s="230"/>
      <c r="BO312" s="230"/>
      <c r="BP312" s="230"/>
      <c r="BQ312" s="230"/>
      <c r="BR312" s="230"/>
      <c r="BS312" s="230"/>
      <c r="BT312" s="230"/>
      <c r="BU312" s="230"/>
      <c r="BV312" s="230"/>
      <c r="BW312" s="230"/>
      <c r="BX312" s="230"/>
      <c r="BY312" s="230"/>
      <c r="BZ312" s="230"/>
      <c r="CA312" s="230"/>
      <c r="CB312" s="230"/>
      <c r="CC312" s="230"/>
      <c r="CD312" s="230"/>
      <c r="CE312" s="230"/>
      <c r="CF312" s="230"/>
      <c r="CG312" s="230"/>
      <c r="CH312" s="230"/>
      <c r="CI312" s="230"/>
      <c r="CJ312" s="230"/>
      <c r="CK312" s="230"/>
      <c r="CL312" s="230"/>
      <c r="CM312" s="230"/>
      <c r="CN312" s="230"/>
      <c r="CO312" s="230"/>
      <c r="CP312" s="230"/>
      <c r="CQ312" s="230"/>
      <c r="CR312" s="230"/>
      <c r="CS312" s="230"/>
      <c r="CT312" s="230"/>
      <c r="CU312" s="230"/>
      <c r="CV312" s="230"/>
      <c r="CW312" s="230"/>
    </row>
    <row r="313" spans="1:101" s="231" customFormat="1" ht="15.95" hidden="1" customHeight="1" x14ac:dyDescent="0.2">
      <c r="A313" s="230"/>
      <c r="B313" s="249">
        <v>3</v>
      </c>
      <c r="C313" s="281" t="s">
        <v>268</v>
      </c>
      <c r="D313" s="282"/>
      <c r="E313" s="283"/>
      <c r="F313" s="216">
        <f t="shared" si="68"/>
        <v>3</v>
      </c>
      <c r="G313" s="217">
        <f t="shared" si="69"/>
        <v>2</v>
      </c>
      <c r="H313" s="217">
        <f t="shared" si="70"/>
        <v>1</v>
      </c>
      <c r="I313" s="217">
        <f t="shared" si="71"/>
        <v>0</v>
      </c>
      <c r="J313" s="217">
        <f t="shared" si="72"/>
        <v>1</v>
      </c>
      <c r="K313" s="217">
        <f t="shared" si="73"/>
        <v>4</v>
      </c>
      <c r="L313" s="218">
        <f t="shared" si="74"/>
        <v>4</v>
      </c>
      <c r="M313" s="216">
        <f t="shared" si="64"/>
        <v>3</v>
      </c>
      <c r="N313" s="219">
        <f t="shared" si="65"/>
        <v>1</v>
      </c>
      <c r="O313" s="411">
        <v>1</v>
      </c>
      <c r="P313" s="411">
        <v>0</v>
      </c>
      <c r="Q313" s="411">
        <v>0</v>
      </c>
      <c r="R313" s="411">
        <v>3</v>
      </c>
      <c r="S313" s="412">
        <v>2</v>
      </c>
      <c r="T313" s="216">
        <f t="shared" si="75"/>
        <v>0</v>
      </c>
      <c r="U313" s="219">
        <f t="shared" si="76"/>
        <v>1</v>
      </c>
      <c r="V313" s="411">
        <v>0</v>
      </c>
      <c r="W313" s="411">
        <v>0</v>
      </c>
      <c r="X313" s="411">
        <v>1</v>
      </c>
      <c r="Y313" s="411">
        <v>1</v>
      </c>
      <c r="Z313" s="412">
        <v>2</v>
      </c>
      <c r="AA313" s="230"/>
      <c r="AB313" s="230"/>
      <c r="AC313" s="230"/>
      <c r="AD313" s="230"/>
      <c r="AE313" s="230"/>
      <c r="AF313" s="230"/>
      <c r="AG313" s="230"/>
      <c r="AH313" s="230"/>
      <c r="AI313" s="230"/>
      <c r="AJ313" s="230"/>
      <c r="AK313" s="230"/>
      <c r="AL313" s="230"/>
      <c r="AM313" s="230"/>
      <c r="AN313" s="230"/>
      <c r="AO313" s="230"/>
      <c r="AP313" s="230"/>
      <c r="AQ313" s="230"/>
      <c r="AR313" s="230"/>
      <c r="AS313" s="230"/>
      <c r="AT313" s="230"/>
      <c r="AU313" s="230"/>
      <c r="AV313" s="230"/>
      <c r="AW313" s="230"/>
      <c r="AX313" s="230"/>
      <c r="AY313" s="230"/>
      <c r="AZ313" s="230"/>
      <c r="BA313" s="230"/>
      <c r="BB313" s="230"/>
      <c r="BC313" s="230"/>
      <c r="BD313" s="230"/>
      <c r="BE313" s="230"/>
      <c r="BF313" s="230"/>
      <c r="BG313" s="230"/>
      <c r="BH313" s="230"/>
      <c r="BI313" s="230"/>
      <c r="BJ313" s="230"/>
      <c r="BK313" s="230"/>
      <c r="BL313" s="230"/>
      <c r="BM313" s="230"/>
      <c r="BN313" s="230"/>
      <c r="BO313" s="230"/>
      <c r="BP313" s="230"/>
      <c r="BQ313" s="230"/>
      <c r="BR313" s="230"/>
      <c r="BS313" s="230"/>
      <c r="BT313" s="230"/>
      <c r="BU313" s="230"/>
      <c r="BV313" s="230"/>
      <c r="BW313" s="230"/>
      <c r="BX313" s="230"/>
      <c r="BY313" s="230"/>
      <c r="BZ313" s="230"/>
      <c r="CA313" s="230"/>
      <c r="CB313" s="230"/>
      <c r="CC313" s="230"/>
      <c r="CD313" s="230"/>
      <c r="CE313" s="230"/>
      <c r="CF313" s="230"/>
      <c r="CG313" s="230"/>
      <c r="CH313" s="230"/>
      <c r="CI313" s="230"/>
      <c r="CJ313" s="230"/>
      <c r="CK313" s="230"/>
      <c r="CL313" s="230"/>
      <c r="CM313" s="230"/>
      <c r="CN313" s="230"/>
      <c r="CO313" s="230"/>
      <c r="CP313" s="230"/>
      <c r="CQ313" s="230"/>
      <c r="CR313" s="230"/>
      <c r="CS313" s="230"/>
      <c r="CT313" s="230"/>
      <c r="CU313" s="230"/>
      <c r="CV313" s="230"/>
      <c r="CW313" s="230"/>
    </row>
    <row r="314" spans="1:101" s="230" customFormat="1" ht="15.95" hidden="1" customHeight="1" x14ac:dyDescent="0.2">
      <c r="A314" s="231"/>
      <c r="B314" s="249">
        <v>4</v>
      </c>
      <c r="C314" s="278" t="s">
        <v>242</v>
      </c>
      <c r="D314" s="405"/>
      <c r="E314" s="406"/>
      <c r="F314" s="251">
        <f t="shared" si="68"/>
        <v>15</v>
      </c>
      <c r="G314" s="252">
        <f t="shared" si="69"/>
        <v>8</v>
      </c>
      <c r="H314" s="252">
        <f t="shared" si="70"/>
        <v>4</v>
      </c>
      <c r="I314" s="252">
        <f t="shared" si="71"/>
        <v>3</v>
      </c>
      <c r="J314" s="252">
        <f t="shared" si="72"/>
        <v>1</v>
      </c>
      <c r="K314" s="252">
        <f t="shared" si="73"/>
        <v>14</v>
      </c>
      <c r="L314" s="253">
        <f t="shared" si="74"/>
        <v>8</v>
      </c>
      <c r="M314" s="251">
        <f t="shared" si="64"/>
        <v>10</v>
      </c>
      <c r="N314" s="254">
        <f t="shared" si="65"/>
        <v>4</v>
      </c>
      <c r="O314" s="257">
        <v>3</v>
      </c>
      <c r="P314" s="257">
        <v>1</v>
      </c>
      <c r="Q314" s="257">
        <v>0</v>
      </c>
      <c r="R314" s="257">
        <v>8</v>
      </c>
      <c r="S314" s="258">
        <v>3</v>
      </c>
      <c r="T314" s="251">
        <f t="shared" si="75"/>
        <v>5</v>
      </c>
      <c r="U314" s="254">
        <f t="shared" si="76"/>
        <v>4</v>
      </c>
      <c r="V314" s="257">
        <v>1</v>
      </c>
      <c r="W314" s="257">
        <v>2</v>
      </c>
      <c r="X314" s="257">
        <v>1</v>
      </c>
      <c r="Y314" s="257">
        <v>6</v>
      </c>
      <c r="Z314" s="258">
        <v>5</v>
      </c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1"/>
      <c r="BN314" s="231"/>
      <c r="BO314" s="231"/>
      <c r="BP314" s="231"/>
      <c r="BQ314" s="231"/>
      <c r="BR314" s="231"/>
      <c r="BS314" s="231"/>
      <c r="BT314" s="231"/>
      <c r="BU314" s="231"/>
      <c r="BV314" s="231"/>
      <c r="BW314" s="231"/>
      <c r="BX314" s="231"/>
      <c r="BY314" s="231"/>
      <c r="BZ314" s="231"/>
      <c r="CA314" s="231"/>
      <c r="CB314" s="231"/>
      <c r="CC314" s="231"/>
      <c r="CD314" s="231"/>
      <c r="CE314" s="231"/>
      <c r="CF314" s="231"/>
      <c r="CG314" s="231"/>
      <c r="CH314" s="231"/>
      <c r="CI314" s="231"/>
      <c r="CJ314" s="231"/>
      <c r="CK314" s="231"/>
      <c r="CL314" s="231"/>
      <c r="CM314" s="231"/>
      <c r="CN314" s="231"/>
      <c r="CO314" s="231"/>
      <c r="CP314" s="231"/>
      <c r="CQ314" s="231"/>
      <c r="CR314" s="231"/>
      <c r="CS314" s="231"/>
      <c r="CT314" s="231"/>
      <c r="CU314" s="231"/>
      <c r="CV314" s="231"/>
      <c r="CW314" s="231"/>
    </row>
    <row r="315" spans="1:101" s="231" customFormat="1" ht="15.95" hidden="1" customHeight="1" x14ac:dyDescent="0.2">
      <c r="A315" s="230"/>
      <c r="B315" s="249">
        <v>5</v>
      </c>
      <c r="C315" s="278" t="s">
        <v>259</v>
      </c>
      <c r="D315" s="405"/>
      <c r="E315" s="406"/>
      <c r="F315" s="251">
        <f t="shared" si="68"/>
        <v>11</v>
      </c>
      <c r="G315" s="252">
        <f t="shared" si="69"/>
        <v>6</v>
      </c>
      <c r="H315" s="252">
        <f t="shared" si="70"/>
        <v>3</v>
      </c>
      <c r="I315" s="252">
        <f t="shared" si="71"/>
        <v>2</v>
      </c>
      <c r="J315" s="252">
        <f t="shared" si="72"/>
        <v>1</v>
      </c>
      <c r="K315" s="252">
        <f t="shared" si="73"/>
        <v>8</v>
      </c>
      <c r="L315" s="253">
        <f t="shared" si="74"/>
        <v>7</v>
      </c>
      <c r="M315" s="251">
        <f t="shared" si="64"/>
        <v>7</v>
      </c>
      <c r="N315" s="254">
        <f t="shared" si="65"/>
        <v>3</v>
      </c>
      <c r="O315" s="257">
        <v>2</v>
      </c>
      <c r="P315" s="257">
        <v>1</v>
      </c>
      <c r="Q315" s="257">
        <v>0</v>
      </c>
      <c r="R315" s="257">
        <v>5</v>
      </c>
      <c r="S315" s="258">
        <v>3</v>
      </c>
      <c r="T315" s="251">
        <f t="shared" si="75"/>
        <v>4</v>
      </c>
      <c r="U315" s="254">
        <f t="shared" si="76"/>
        <v>3</v>
      </c>
      <c r="V315" s="257">
        <v>1</v>
      </c>
      <c r="W315" s="257">
        <v>1</v>
      </c>
      <c r="X315" s="257">
        <v>1</v>
      </c>
      <c r="Y315" s="257">
        <v>3</v>
      </c>
      <c r="Z315" s="258">
        <v>4</v>
      </c>
      <c r="AA315" s="230"/>
      <c r="AB315" s="230"/>
      <c r="AC315" s="230"/>
      <c r="AD315" s="230"/>
      <c r="AE315" s="230"/>
      <c r="AF315" s="230"/>
      <c r="AG315" s="230"/>
      <c r="AH315" s="230"/>
      <c r="AI315" s="230"/>
      <c r="AJ315" s="230"/>
      <c r="AK315" s="230"/>
      <c r="AL315" s="230"/>
      <c r="AM315" s="230"/>
      <c r="AN315" s="230"/>
      <c r="AO315" s="230"/>
      <c r="AP315" s="230"/>
      <c r="AQ315" s="230"/>
      <c r="AR315" s="230"/>
      <c r="AS315" s="230"/>
      <c r="AT315" s="230"/>
      <c r="AU315" s="230"/>
      <c r="AV315" s="230"/>
      <c r="AW315" s="230"/>
      <c r="AX315" s="230"/>
      <c r="AY315" s="230"/>
      <c r="AZ315" s="230"/>
      <c r="BA315" s="230"/>
      <c r="BB315" s="230"/>
      <c r="BC315" s="230"/>
      <c r="BD315" s="230"/>
      <c r="BE315" s="230"/>
      <c r="BF315" s="230"/>
      <c r="BG315" s="230"/>
      <c r="BH315" s="230"/>
      <c r="BI315" s="230"/>
      <c r="BJ315" s="230"/>
      <c r="BK315" s="230"/>
      <c r="BL315" s="230"/>
      <c r="BM315" s="230"/>
      <c r="BN315" s="230"/>
      <c r="BO315" s="230"/>
      <c r="BP315" s="230"/>
      <c r="BQ315" s="230"/>
      <c r="BR315" s="230"/>
      <c r="BS315" s="230"/>
      <c r="BT315" s="230"/>
      <c r="BU315" s="230"/>
      <c r="BV315" s="230"/>
      <c r="BW315" s="230"/>
      <c r="BX315" s="230"/>
      <c r="BY315" s="230"/>
      <c r="BZ315" s="230"/>
      <c r="CA315" s="230"/>
      <c r="CB315" s="230"/>
      <c r="CC315" s="230"/>
      <c r="CD315" s="230"/>
      <c r="CE315" s="230"/>
      <c r="CF315" s="230"/>
      <c r="CG315" s="230"/>
      <c r="CH315" s="230"/>
      <c r="CI315" s="230"/>
      <c r="CJ315" s="230"/>
      <c r="CK315" s="230"/>
      <c r="CL315" s="230"/>
      <c r="CM315" s="230"/>
      <c r="CN315" s="230"/>
      <c r="CO315" s="230"/>
      <c r="CP315" s="230"/>
      <c r="CQ315" s="230"/>
      <c r="CR315" s="230"/>
      <c r="CS315" s="230"/>
      <c r="CT315" s="230"/>
      <c r="CU315" s="230"/>
      <c r="CV315" s="230"/>
      <c r="CW315" s="230"/>
    </row>
    <row r="316" spans="1:101" s="230" customFormat="1" ht="15.95" hidden="1" customHeight="1" x14ac:dyDescent="0.2">
      <c r="A316" s="231"/>
      <c r="B316" s="249">
        <v>6</v>
      </c>
      <c r="C316" s="275" t="s">
        <v>260</v>
      </c>
      <c r="D316" s="413"/>
      <c r="E316" s="414"/>
      <c r="F316" s="263">
        <f t="shared" si="68"/>
        <v>1</v>
      </c>
      <c r="G316" s="264">
        <f t="shared" si="69"/>
        <v>2</v>
      </c>
      <c r="H316" s="264">
        <f t="shared" si="70"/>
        <v>0</v>
      </c>
      <c r="I316" s="264">
        <f t="shared" si="71"/>
        <v>1</v>
      </c>
      <c r="J316" s="264">
        <f t="shared" si="72"/>
        <v>1</v>
      </c>
      <c r="K316" s="264">
        <f t="shared" si="73"/>
        <v>1</v>
      </c>
      <c r="L316" s="265">
        <f t="shared" si="74"/>
        <v>2</v>
      </c>
      <c r="M316" s="263">
        <f t="shared" si="64"/>
        <v>1</v>
      </c>
      <c r="N316" s="266">
        <f t="shared" si="65"/>
        <v>1</v>
      </c>
      <c r="O316" s="267">
        <v>0</v>
      </c>
      <c r="P316" s="267">
        <v>1</v>
      </c>
      <c r="Q316" s="267">
        <v>0</v>
      </c>
      <c r="R316" s="267">
        <v>1</v>
      </c>
      <c r="S316" s="268">
        <v>1</v>
      </c>
      <c r="T316" s="263">
        <f t="shared" si="75"/>
        <v>0</v>
      </c>
      <c r="U316" s="266">
        <f t="shared" si="76"/>
        <v>1</v>
      </c>
      <c r="V316" s="267">
        <v>0</v>
      </c>
      <c r="W316" s="267">
        <v>0</v>
      </c>
      <c r="X316" s="267">
        <v>1</v>
      </c>
      <c r="Y316" s="267">
        <v>0</v>
      </c>
      <c r="Z316" s="268">
        <v>1</v>
      </c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1"/>
      <c r="BN316" s="231"/>
      <c r="BO316" s="231"/>
      <c r="BP316" s="231"/>
      <c r="BQ316" s="231"/>
      <c r="BR316" s="231"/>
      <c r="BS316" s="231"/>
      <c r="BT316" s="231"/>
      <c r="BU316" s="231"/>
      <c r="BV316" s="231"/>
      <c r="BW316" s="231"/>
      <c r="BX316" s="231"/>
      <c r="BY316" s="231"/>
      <c r="BZ316" s="231"/>
      <c r="CA316" s="231"/>
      <c r="CB316" s="231"/>
      <c r="CC316" s="231"/>
      <c r="CD316" s="231"/>
      <c r="CE316" s="231"/>
      <c r="CF316" s="231"/>
      <c r="CG316" s="231"/>
      <c r="CH316" s="231"/>
      <c r="CI316" s="231"/>
      <c r="CJ316" s="231"/>
      <c r="CK316" s="231"/>
      <c r="CL316" s="231"/>
      <c r="CM316" s="231"/>
      <c r="CN316" s="231"/>
      <c r="CO316" s="231"/>
      <c r="CP316" s="231"/>
      <c r="CQ316" s="231"/>
      <c r="CR316" s="231"/>
      <c r="CS316" s="231"/>
      <c r="CT316" s="231"/>
      <c r="CU316" s="231"/>
      <c r="CV316" s="231"/>
      <c r="CW316" s="231"/>
    </row>
    <row r="317" spans="1:101" s="230" customFormat="1" ht="15.95" hidden="1" customHeight="1" x14ac:dyDescent="0.2">
      <c r="A317" s="231"/>
      <c r="B317" s="249">
        <v>7</v>
      </c>
      <c r="C317" s="281" t="s">
        <v>269</v>
      </c>
      <c r="D317" s="282"/>
      <c r="E317" s="283"/>
      <c r="F317" s="216">
        <f t="shared" si="68"/>
        <v>2</v>
      </c>
      <c r="G317" s="217">
        <f t="shared" si="69"/>
        <v>2</v>
      </c>
      <c r="H317" s="217">
        <f t="shared" si="70"/>
        <v>0</v>
      </c>
      <c r="I317" s="217">
        <f t="shared" si="71"/>
        <v>2</v>
      </c>
      <c r="J317" s="217">
        <f t="shared" si="72"/>
        <v>0</v>
      </c>
      <c r="K317" s="217">
        <f t="shared" si="73"/>
        <v>2</v>
      </c>
      <c r="L317" s="218">
        <f t="shared" si="74"/>
        <v>2</v>
      </c>
      <c r="M317" s="216">
        <f t="shared" si="64"/>
        <v>1</v>
      </c>
      <c r="N317" s="219">
        <f t="shared" si="65"/>
        <v>1</v>
      </c>
      <c r="O317" s="415">
        <v>0</v>
      </c>
      <c r="P317" s="415">
        <v>1</v>
      </c>
      <c r="Q317" s="415">
        <v>0</v>
      </c>
      <c r="R317" s="415">
        <v>0</v>
      </c>
      <c r="S317" s="416">
        <v>0</v>
      </c>
      <c r="T317" s="216">
        <f t="shared" si="75"/>
        <v>1</v>
      </c>
      <c r="U317" s="219">
        <f t="shared" si="76"/>
        <v>1</v>
      </c>
      <c r="V317" s="415">
        <v>0</v>
      </c>
      <c r="W317" s="415">
        <v>1</v>
      </c>
      <c r="X317" s="415">
        <v>0</v>
      </c>
      <c r="Y317" s="415">
        <v>2</v>
      </c>
      <c r="Z317" s="416">
        <v>2</v>
      </c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1"/>
      <c r="BN317" s="231"/>
      <c r="BO317" s="231"/>
      <c r="BP317" s="231"/>
      <c r="BQ317" s="231"/>
      <c r="BR317" s="231"/>
      <c r="BS317" s="231"/>
      <c r="BT317" s="231"/>
      <c r="BU317" s="231"/>
      <c r="BV317" s="231"/>
      <c r="BW317" s="231"/>
      <c r="BX317" s="231"/>
      <c r="BY317" s="231"/>
      <c r="BZ317" s="231"/>
      <c r="CA317" s="231"/>
      <c r="CB317" s="231"/>
      <c r="CC317" s="231"/>
      <c r="CD317" s="231"/>
      <c r="CE317" s="231"/>
      <c r="CF317" s="231"/>
      <c r="CG317" s="231"/>
      <c r="CH317" s="231"/>
      <c r="CI317" s="231"/>
      <c r="CJ317" s="231"/>
      <c r="CK317" s="231"/>
      <c r="CL317" s="231"/>
      <c r="CM317" s="231"/>
      <c r="CN317" s="231"/>
      <c r="CO317" s="231"/>
      <c r="CP317" s="231"/>
      <c r="CQ317" s="231"/>
      <c r="CR317" s="231"/>
      <c r="CS317" s="231"/>
      <c r="CT317" s="231"/>
      <c r="CU317" s="231"/>
      <c r="CV317" s="231"/>
      <c r="CW317" s="231"/>
    </row>
    <row r="318" spans="1:101" s="231" customFormat="1" ht="15.95" hidden="1" customHeight="1" x14ac:dyDescent="0.2">
      <c r="A318" s="230"/>
      <c r="B318" s="249">
        <v>8</v>
      </c>
      <c r="C318" s="281" t="s">
        <v>261</v>
      </c>
      <c r="D318" s="282"/>
      <c r="E318" s="283"/>
      <c r="F318" s="216">
        <f t="shared" si="68"/>
        <v>3</v>
      </c>
      <c r="G318" s="217">
        <f t="shared" si="69"/>
        <v>2</v>
      </c>
      <c r="H318" s="217">
        <f t="shared" si="70"/>
        <v>1</v>
      </c>
      <c r="I318" s="217">
        <f t="shared" si="71"/>
        <v>0</v>
      </c>
      <c r="J318" s="217">
        <f t="shared" si="72"/>
        <v>1</v>
      </c>
      <c r="K318" s="217">
        <f t="shared" si="73"/>
        <v>4</v>
      </c>
      <c r="L318" s="218">
        <f t="shared" si="74"/>
        <v>2</v>
      </c>
      <c r="M318" s="216">
        <f t="shared" si="64"/>
        <v>3</v>
      </c>
      <c r="N318" s="219">
        <f t="shared" si="65"/>
        <v>1</v>
      </c>
      <c r="O318" s="415">
        <v>1</v>
      </c>
      <c r="P318" s="415">
        <v>0</v>
      </c>
      <c r="Q318" s="415">
        <v>0</v>
      </c>
      <c r="R318" s="415">
        <v>4</v>
      </c>
      <c r="S318" s="416">
        <v>1</v>
      </c>
      <c r="T318" s="216">
        <f t="shared" si="75"/>
        <v>0</v>
      </c>
      <c r="U318" s="219">
        <f t="shared" si="76"/>
        <v>1</v>
      </c>
      <c r="V318" s="415">
        <v>0</v>
      </c>
      <c r="W318" s="415">
        <v>0</v>
      </c>
      <c r="X318" s="415">
        <v>1</v>
      </c>
      <c r="Y318" s="415">
        <v>0</v>
      </c>
      <c r="Z318" s="416">
        <v>1</v>
      </c>
      <c r="AA318" s="230"/>
      <c r="AB318" s="230"/>
      <c r="AC318" s="230"/>
      <c r="AD318" s="230"/>
      <c r="AE318" s="230"/>
      <c r="AF318" s="230"/>
      <c r="AG318" s="230"/>
      <c r="AH318" s="230"/>
      <c r="AI318" s="230"/>
      <c r="AJ318" s="230"/>
      <c r="AK318" s="230"/>
      <c r="AL318" s="230"/>
      <c r="AM318" s="230"/>
      <c r="AN318" s="230"/>
      <c r="AO318" s="230"/>
      <c r="AP318" s="230"/>
      <c r="AQ318" s="230"/>
      <c r="AR318" s="230"/>
      <c r="AS318" s="230"/>
      <c r="AT318" s="230"/>
      <c r="AU318" s="230"/>
      <c r="AV318" s="230"/>
      <c r="AW318" s="230"/>
      <c r="AX318" s="230"/>
      <c r="AY318" s="230"/>
      <c r="AZ318" s="230"/>
      <c r="BA318" s="230"/>
      <c r="BB318" s="230"/>
      <c r="BC318" s="230"/>
      <c r="BD318" s="230"/>
      <c r="BE318" s="230"/>
      <c r="BF318" s="230"/>
      <c r="BG318" s="230"/>
      <c r="BH318" s="230"/>
      <c r="BI318" s="230"/>
      <c r="BJ318" s="230"/>
      <c r="BK318" s="230"/>
      <c r="BL318" s="230"/>
      <c r="BM318" s="230"/>
      <c r="BN318" s="230"/>
      <c r="BO318" s="230"/>
      <c r="BP318" s="230"/>
      <c r="BQ318" s="230"/>
      <c r="BR318" s="230"/>
      <c r="BS318" s="230"/>
      <c r="BT318" s="230"/>
      <c r="BU318" s="230"/>
      <c r="BV318" s="230"/>
      <c r="BW318" s="230"/>
      <c r="BX318" s="230"/>
      <c r="BY318" s="230"/>
      <c r="BZ318" s="230"/>
      <c r="CA318" s="230"/>
      <c r="CB318" s="230"/>
      <c r="CC318" s="230"/>
      <c r="CD318" s="230"/>
      <c r="CE318" s="230"/>
      <c r="CF318" s="230"/>
      <c r="CG318" s="230"/>
      <c r="CH318" s="230"/>
      <c r="CI318" s="230"/>
      <c r="CJ318" s="230"/>
      <c r="CK318" s="230"/>
      <c r="CL318" s="230"/>
      <c r="CM318" s="230"/>
      <c r="CN318" s="230"/>
      <c r="CO318" s="230"/>
      <c r="CP318" s="230"/>
      <c r="CQ318" s="230"/>
      <c r="CR318" s="230"/>
      <c r="CS318" s="230"/>
      <c r="CT318" s="230"/>
      <c r="CU318" s="230"/>
      <c r="CV318" s="230"/>
      <c r="CW318" s="230"/>
    </row>
    <row r="319" spans="1:101" s="231" customFormat="1" ht="15.95" hidden="1" customHeight="1" x14ac:dyDescent="0.2">
      <c r="A319" s="230"/>
      <c r="B319" s="249">
        <v>9</v>
      </c>
      <c r="C319" s="281" t="s">
        <v>270</v>
      </c>
      <c r="D319" s="282"/>
      <c r="E319" s="283"/>
      <c r="F319" s="216">
        <f t="shared" si="68"/>
        <v>3</v>
      </c>
      <c r="G319" s="217">
        <f t="shared" si="69"/>
        <v>2</v>
      </c>
      <c r="H319" s="217">
        <f t="shared" si="70"/>
        <v>1</v>
      </c>
      <c r="I319" s="217">
        <f t="shared" si="71"/>
        <v>0</v>
      </c>
      <c r="J319" s="217">
        <f t="shared" si="72"/>
        <v>1</v>
      </c>
      <c r="K319" s="217">
        <f t="shared" si="73"/>
        <v>3</v>
      </c>
      <c r="L319" s="218">
        <f t="shared" si="74"/>
        <v>3</v>
      </c>
      <c r="M319" s="216">
        <f t="shared" si="64"/>
        <v>0</v>
      </c>
      <c r="N319" s="219">
        <f t="shared" si="65"/>
        <v>1</v>
      </c>
      <c r="O319" s="415">
        <v>0</v>
      </c>
      <c r="P319" s="415">
        <v>0</v>
      </c>
      <c r="Q319" s="415">
        <v>1</v>
      </c>
      <c r="R319" s="415">
        <v>1</v>
      </c>
      <c r="S319" s="416">
        <v>2</v>
      </c>
      <c r="T319" s="216">
        <f t="shared" si="75"/>
        <v>3</v>
      </c>
      <c r="U319" s="219">
        <f t="shared" si="76"/>
        <v>1</v>
      </c>
      <c r="V319" s="415">
        <v>1</v>
      </c>
      <c r="W319" s="415">
        <v>0</v>
      </c>
      <c r="X319" s="415">
        <v>0</v>
      </c>
      <c r="Y319" s="415">
        <v>2</v>
      </c>
      <c r="Z319" s="416">
        <v>1</v>
      </c>
      <c r="AA319" s="230"/>
      <c r="AB319" s="230"/>
      <c r="AC319" s="230"/>
      <c r="AD319" s="230"/>
      <c r="AE319" s="230"/>
      <c r="AF319" s="230"/>
      <c r="AG319" s="230"/>
      <c r="AH319" s="230"/>
      <c r="AI319" s="230"/>
      <c r="AJ319" s="230"/>
      <c r="AK319" s="230"/>
      <c r="AL319" s="230"/>
      <c r="AM319" s="230"/>
      <c r="AN319" s="230"/>
      <c r="AO319" s="230"/>
      <c r="AP319" s="230"/>
      <c r="AQ319" s="230"/>
      <c r="AR319" s="230"/>
      <c r="AS319" s="230"/>
      <c r="AT319" s="230"/>
      <c r="AU319" s="230"/>
      <c r="AV319" s="230"/>
      <c r="AW319" s="230"/>
      <c r="AX319" s="230"/>
      <c r="AY319" s="230"/>
      <c r="AZ319" s="230"/>
      <c r="BA319" s="230"/>
      <c r="BB319" s="230"/>
      <c r="BC319" s="230"/>
      <c r="BD319" s="230"/>
      <c r="BE319" s="230"/>
      <c r="BF319" s="230"/>
      <c r="BG319" s="230"/>
      <c r="BH319" s="230"/>
      <c r="BI319" s="230"/>
      <c r="BJ319" s="230"/>
      <c r="BK319" s="230"/>
      <c r="BL319" s="230"/>
      <c r="BM319" s="230"/>
      <c r="BN319" s="230"/>
      <c r="BO319" s="230"/>
      <c r="BP319" s="230"/>
      <c r="BQ319" s="230"/>
      <c r="BR319" s="230"/>
      <c r="BS319" s="230"/>
      <c r="BT319" s="230"/>
      <c r="BU319" s="230"/>
      <c r="BV319" s="230"/>
      <c r="BW319" s="230"/>
      <c r="BX319" s="230"/>
      <c r="BY319" s="230"/>
      <c r="BZ319" s="230"/>
      <c r="CA319" s="230"/>
      <c r="CB319" s="230"/>
      <c r="CC319" s="230"/>
      <c r="CD319" s="230"/>
      <c r="CE319" s="230"/>
      <c r="CF319" s="230"/>
      <c r="CG319" s="230"/>
      <c r="CH319" s="230"/>
      <c r="CI319" s="230"/>
      <c r="CJ319" s="230"/>
      <c r="CK319" s="230"/>
      <c r="CL319" s="230"/>
      <c r="CM319" s="230"/>
      <c r="CN319" s="230"/>
      <c r="CO319" s="230"/>
      <c r="CP319" s="230"/>
      <c r="CQ319" s="230"/>
      <c r="CR319" s="230"/>
      <c r="CS319" s="230"/>
      <c r="CT319" s="230"/>
      <c r="CU319" s="230"/>
      <c r="CV319" s="230"/>
      <c r="CW319" s="230"/>
    </row>
    <row r="320" spans="1:101" s="209" customFormat="1" ht="18" hidden="1" customHeight="1" x14ac:dyDescent="0.2">
      <c r="A320" s="145"/>
      <c r="B320" s="249">
        <v>10</v>
      </c>
      <c r="C320" s="281" t="s">
        <v>243</v>
      </c>
      <c r="D320" s="282"/>
      <c r="E320" s="283"/>
      <c r="F320" s="216">
        <f t="shared" si="68"/>
        <v>3</v>
      </c>
      <c r="G320" s="217">
        <f t="shared" si="69"/>
        <v>2</v>
      </c>
      <c r="H320" s="217">
        <f t="shared" si="70"/>
        <v>1</v>
      </c>
      <c r="I320" s="217">
        <f t="shared" si="71"/>
        <v>0</v>
      </c>
      <c r="J320" s="217">
        <f t="shared" si="72"/>
        <v>1</v>
      </c>
      <c r="K320" s="217">
        <f t="shared" si="73"/>
        <v>4</v>
      </c>
      <c r="L320" s="218">
        <f t="shared" si="74"/>
        <v>3</v>
      </c>
      <c r="M320" s="216">
        <f t="shared" si="64"/>
        <v>3</v>
      </c>
      <c r="N320" s="219">
        <f t="shared" si="65"/>
        <v>1</v>
      </c>
      <c r="O320" s="217">
        <v>1</v>
      </c>
      <c r="P320" s="217">
        <v>0</v>
      </c>
      <c r="Q320" s="217">
        <v>0</v>
      </c>
      <c r="R320" s="217">
        <v>2</v>
      </c>
      <c r="S320" s="218">
        <v>0</v>
      </c>
      <c r="T320" s="216">
        <f t="shared" si="75"/>
        <v>0</v>
      </c>
      <c r="U320" s="219">
        <f t="shared" si="76"/>
        <v>1</v>
      </c>
      <c r="V320" s="217">
        <v>0</v>
      </c>
      <c r="W320" s="217">
        <v>0</v>
      </c>
      <c r="X320" s="217">
        <v>1</v>
      </c>
      <c r="Y320" s="217">
        <v>2</v>
      </c>
      <c r="Z320" s="218">
        <v>3</v>
      </c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5"/>
      <c r="BN320" s="145"/>
      <c r="BO320" s="145"/>
      <c r="BP320" s="145"/>
      <c r="BQ320" s="145"/>
      <c r="BR320" s="145"/>
      <c r="BS320" s="145"/>
      <c r="BT320" s="145"/>
      <c r="BU320" s="145"/>
      <c r="BV320" s="145"/>
      <c r="BW320" s="145"/>
      <c r="BX320" s="145"/>
      <c r="BY320" s="145"/>
      <c r="BZ320" s="145"/>
      <c r="CA320" s="145"/>
      <c r="CB320" s="145"/>
      <c r="CC320" s="145"/>
      <c r="CD320" s="145"/>
      <c r="CE320" s="145"/>
      <c r="CF320" s="145"/>
      <c r="CG320" s="145"/>
      <c r="CH320" s="145"/>
      <c r="CI320" s="145"/>
      <c r="CJ320" s="145"/>
      <c r="CK320" s="145"/>
      <c r="CL320" s="145"/>
      <c r="CM320" s="145"/>
      <c r="CN320" s="145"/>
      <c r="CO320" s="145"/>
      <c r="CP320" s="145"/>
      <c r="CQ320" s="145"/>
      <c r="CR320" s="145"/>
      <c r="CS320" s="145"/>
      <c r="CT320" s="145"/>
      <c r="CU320" s="145"/>
      <c r="CV320" s="145"/>
      <c r="CW320" s="145"/>
    </row>
    <row r="321" spans="1:101" s="145" customFormat="1" ht="18" hidden="1" customHeight="1" x14ac:dyDescent="0.2">
      <c r="A321" s="209"/>
      <c r="B321" s="249">
        <v>11</v>
      </c>
      <c r="C321" s="278" t="s">
        <v>244</v>
      </c>
      <c r="D321" s="405"/>
      <c r="E321" s="406"/>
      <c r="F321" s="251">
        <f t="shared" si="68"/>
        <v>14</v>
      </c>
      <c r="G321" s="252">
        <f t="shared" si="69"/>
        <v>8</v>
      </c>
      <c r="H321" s="252">
        <f t="shared" si="70"/>
        <v>4</v>
      </c>
      <c r="I321" s="252">
        <f t="shared" si="71"/>
        <v>2</v>
      </c>
      <c r="J321" s="252">
        <f t="shared" si="72"/>
        <v>2</v>
      </c>
      <c r="K321" s="252">
        <f t="shared" si="73"/>
        <v>15</v>
      </c>
      <c r="L321" s="253">
        <f t="shared" si="74"/>
        <v>11</v>
      </c>
      <c r="M321" s="251">
        <f t="shared" si="64"/>
        <v>9</v>
      </c>
      <c r="N321" s="254">
        <f t="shared" si="65"/>
        <v>4</v>
      </c>
      <c r="O321" s="260">
        <v>3</v>
      </c>
      <c r="P321" s="260">
        <v>0</v>
      </c>
      <c r="Q321" s="260">
        <v>1</v>
      </c>
      <c r="R321" s="260">
        <v>8</v>
      </c>
      <c r="S321" s="261">
        <v>5</v>
      </c>
      <c r="T321" s="251">
        <f t="shared" si="75"/>
        <v>5</v>
      </c>
      <c r="U321" s="254">
        <f t="shared" si="76"/>
        <v>4</v>
      </c>
      <c r="V321" s="260">
        <v>1</v>
      </c>
      <c r="W321" s="260">
        <v>2</v>
      </c>
      <c r="X321" s="260">
        <v>1</v>
      </c>
      <c r="Y321" s="260">
        <v>7</v>
      </c>
      <c r="Z321" s="261">
        <v>6</v>
      </c>
      <c r="AA321" s="209"/>
      <c r="AB321" s="209"/>
      <c r="AC321" s="209"/>
      <c r="AD321" s="209"/>
      <c r="AE321" s="209"/>
      <c r="AF321" s="209"/>
      <c r="AG321" s="209"/>
      <c r="AH321" s="209"/>
      <c r="AI321" s="209"/>
      <c r="AJ321" s="209"/>
      <c r="AK321" s="209"/>
      <c r="AL321" s="209"/>
      <c r="AM321" s="209"/>
      <c r="AN321" s="209"/>
      <c r="AO321" s="209"/>
      <c r="AP321" s="209"/>
      <c r="AQ321" s="209"/>
      <c r="AR321" s="209"/>
      <c r="AS321" s="209"/>
      <c r="AT321" s="209"/>
      <c r="AU321" s="209"/>
      <c r="AV321" s="209"/>
      <c r="AW321" s="209"/>
      <c r="AX321" s="209"/>
      <c r="AY321" s="209"/>
      <c r="AZ321" s="209"/>
      <c r="BA321" s="209"/>
      <c r="BB321" s="209"/>
      <c r="BC321" s="209"/>
      <c r="BD321" s="209"/>
      <c r="BE321" s="209"/>
      <c r="BF321" s="209"/>
      <c r="BG321" s="209"/>
      <c r="BH321" s="209"/>
      <c r="BI321" s="209"/>
      <c r="BJ321" s="209"/>
      <c r="BK321" s="209"/>
      <c r="BL321" s="209"/>
      <c r="BM321" s="209"/>
      <c r="BN321" s="209"/>
      <c r="BO321" s="209"/>
      <c r="BP321" s="209"/>
      <c r="BQ321" s="209"/>
      <c r="BR321" s="209"/>
      <c r="BS321" s="209"/>
      <c r="BT321" s="209"/>
      <c r="BU321" s="209"/>
      <c r="BV321" s="209"/>
      <c r="BW321" s="209"/>
      <c r="BX321" s="209"/>
      <c r="BY321" s="209"/>
      <c r="BZ321" s="209"/>
      <c r="CA321" s="209"/>
      <c r="CB321" s="209"/>
      <c r="CC321" s="209"/>
      <c r="CD321" s="209"/>
      <c r="CE321" s="209"/>
      <c r="CF321" s="209"/>
      <c r="CG321" s="209"/>
      <c r="CH321" s="209"/>
      <c r="CI321" s="209"/>
      <c r="CJ321" s="209"/>
      <c r="CK321" s="209"/>
      <c r="CL321" s="209"/>
      <c r="CM321" s="209"/>
      <c r="CN321" s="209"/>
      <c r="CO321" s="209"/>
      <c r="CP321" s="209"/>
      <c r="CQ321" s="209"/>
      <c r="CR321" s="209"/>
      <c r="CS321" s="209"/>
      <c r="CT321" s="209"/>
      <c r="CU321" s="209"/>
      <c r="CV321" s="209"/>
      <c r="CW321" s="209"/>
    </row>
    <row r="322" spans="1:101" s="206" customFormat="1" ht="15.95" hidden="1" customHeight="1" x14ac:dyDescent="0.25">
      <c r="A322" s="230"/>
      <c r="B322" s="249">
        <v>12</v>
      </c>
      <c r="C322" s="278" t="s">
        <v>245</v>
      </c>
      <c r="D322" s="405"/>
      <c r="E322" s="406"/>
      <c r="F322" s="251">
        <f t="shared" si="68"/>
        <v>10</v>
      </c>
      <c r="G322" s="252">
        <f t="shared" si="69"/>
        <v>4</v>
      </c>
      <c r="H322" s="252">
        <f t="shared" si="70"/>
        <v>3</v>
      </c>
      <c r="I322" s="252">
        <f t="shared" si="71"/>
        <v>1</v>
      </c>
      <c r="J322" s="252">
        <f t="shared" si="72"/>
        <v>0</v>
      </c>
      <c r="K322" s="252">
        <f t="shared" si="73"/>
        <v>9</v>
      </c>
      <c r="L322" s="253">
        <f t="shared" si="74"/>
        <v>3</v>
      </c>
      <c r="M322" s="251">
        <f t="shared" si="64"/>
        <v>6</v>
      </c>
      <c r="N322" s="254">
        <f t="shared" si="65"/>
        <v>2</v>
      </c>
      <c r="O322" s="257">
        <v>2</v>
      </c>
      <c r="P322" s="257">
        <v>0</v>
      </c>
      <c r="Q322" s="257">
        <v>0</v>
      </c>
      <c r="R322" s="257">
        <v>4</v>
      </c>
      <c r="S322" s="258">
        <v>2</v>
      </c>
      <c r="T322" s="251">
        <f t="shared" si="75"/>
        <v>4</v>
      </c>
      <c r="U322" s="254">
        <f t="shared" si="76"/>
        <v>2</v>
      </c>
      <c r="V322" s="257">
        <v>1</v>
      </c>
      <c r="W322" s="257">
        <v>1</v>
      </c>
      <c r="X322" s="257">
        <v>0</v>
      </c>
      <c r="Y322" s="257">
        <v>5</v>
      </c>
      <c r="Z322" s="258">
        <v>1</v>
      </c>
      <c r="AA322" s="230"/>
      <c r="AB322" s="230"/>
      <c r="AC322" s="230"/>
      <c r="AD322" s="230"/>
      <c r="AE322" s="230"/>
      <c r="AF322" s="230"/>
      <c r="AG322" s="230"/>
      <c r="AH322" s="230"/>
      <c r="AI322" s="230"/>
      <c r="AJ322" s="230"/>
      <c r="AK322" s="230"/>
      <c r="AL322" s="230"/>
      <c r="AM322" s="230"/>
      <c r="AN322" s="230"/>
      <c r="AO322" s="230"/>
      <c r="AP322" s="230"/>
      <c r="AQ322" s="230"/>
      <c r="AR322" s="230"/>
      <c r="AS322" s="230"/>
      <c r="AT322" s="230"/>
      <c r="AU322" s="230"/>
      <c r="AV322" s="230"/>
      <c r="AW322" s="230"/>
      <c r="AX322" s="230"/>
      <c r="AY322" s="230"/>
      <c r="AZ322" s="230"/>
      <c r="BA322" s="230"/>
      <c r="BB322" s="230"/>
      <c r="BC322" s="230"/>
      <c r="BD322" s="230"/>
      <c r="BE322" s="230"/>
      <c r="BF322" s="230"/>
      <c r="BG322" s="230"/>
      <c r="BH322" s="230"/>
      <c r="BI322" s="230"/>
      <c r="BJ322" s="230"/>
      <c r="BK322" s="230"/>
      <c r="BL322" s="230"/>
      <c r="BM322" s="230"/>
      <c r="BN322" s="230"/>
      <c r="BO322" s="230"/>
      <c r="BP322" s="230"/>
      <c r="BQ322" s="230"/>
      <c r="BR322" s="230"/>
      <c r="BS322" s="230"/>
      <c r="BT322" s="230"/>
      <c r="BU322" s="230"/>
      <c r="BV322" s="230"/>
      <c r="BW322" s="230"/>
      <c r="BX322" s="230"/>
      <c r="BY322" s="230"/>
      <c r="BZ322" s="230"/>
      <c r="CA322" s="230"/>
      <c r="CB322" s="230"/>
      <c r="CC322" s="230"/>
      <c r="CD322" s="230"/>
      <c r="CE322" s="230"/>
      <c r="CF322" s="230"/>
      <c r="CG322" s="230"/>
      <c r="CH322" s="230"/>
      <c r="CI322" s="230"/>
      <c r="CJ322" s="230"/>
      <c r="CK322" s="230"/>
      <c r="CL322" s="230"/>
      <c r="CM322" s="230"/>
      <c r="CN322" s="230"/>
      <c r="CO322" s="230"/>
      <c r="CP322" s="230"/>
      <c r="CQ322" s="230"/>
      <c r="CR322" s="230"/>
      <c r="CS322" s="230"/>
      <c r="CT322" s="230"/>
      <c r="CU322" s="230"/>
      <c r="CV322" s="230"/>
      <c r="CW322" s="230"/>
    </row>
    <row r="323" spans="1:101" s="21" customFormat="1" ht="15.95" hidden="1" customHeight="1" x14ac:dyDescent="0.2">
      <c r="A323" s="231"/>
      <c r="B323" s="249">
        <v>13</v>
      </c>
      <c r="C323" s="278" t="s">
        <v>262</v>
      </c>
      <c r="D323" s="405"/>
      <c r="E323" s="406"/>
      <c r="F323" s="251">
        <f t="shared" si="68"/>
        <v>9</v>
      </c>
      <c r="G323" s="252">
        <f t="shared" si="69"/>
        <v>4</v>
      </c>
      <c r="H323" s="252">
        <f t="shared" si="70"/>
        <v>3</v>
      </c>
      <c r="I323" s="252">
        <f t="shared" si="71"/>
        <v>0</v>
      </c>
      <c r="J323" s="252">
        <f t="shared" si="72"/>
        <v>1</v>
      </c>
      <c r="K323" s="252">
        <f t="shared" si="73"/>
        <v>4</v>
      </c>
      <c r="L323" s="253">
        <f t="shared" si="74"/>
        <v>3</v>
      </c>
      <c r="M323" s="251">
        <f t="shared" si="64"/>
        <v>6</v>
      </c>
      <c r="N323" s="254">
        <f t="shared" si="65"/>
        <v>2</v>
      </c>
      <c r="O323" s="257">
        <v>2</v>
      </c>
      <c r="P323" s="257">
        <v>0</v>
      </c>
      <c r="Q323" s="257">
        <v>0</v>
      </c>
      <c r="R323" s="257">
        <v>2</v>
      </c>
      <c r="S323" s="258">
        <v>0</v>
      </c>
      <c r="T323" s="251">
        <f t="shared" si="75"/>
        <v>3</v>
      </c>
      <c r="U323" s="254">
        <f t="shared" si="76"/>
        <v>2</v>
      </c>
      <c r="V323" s="257">
        <v>1</v>
      </c>
      <c r="W323" s="257">
        <v>0</v>
      </c>
      <c r="X323" s="257">
        <v>1</v>
      </c>
      <c r="Y323" s="257">
        <v>2</v>
      </c>
      <c r="Z323" s="258">
        <v>3</v>
      </c>
      <c r="AA323" s="231"/>
      <c r="AB323" s="231"/>
      <c r="AC323" s="231"/>
      <c r="AD323" s="231"/>
      <c r="AE323" s="231"/>
      <c r="AF323" s="231"/>
      <c r="AG323" s="231"/>
      <c r="AH323" s="231"/>
      <c r="AI323" s="231"/>
      <c r="AJ323" s="231"/>
      <c r="AK323" s="231"/>
      <c r="AL323" s="231"/>
      <c r="AM323" s="231"/>
      <c r="AN323" s="231"/>
      <c r="AO323" s="231"/>
      <c r="AP323" s="231"/>
      <c r="AQ323" s="231"/>
      <c r="AR323" s="231"/>
      <c r="AS323" s="231"/>
      <c r="AT323" s="231"/>
      <c r="AU323" s="231"/>
      <c r="AV323" s="231"/>
      <c r="AW323" s="231"/>
      <c r="AX323" s="231"/>
      <c r="AY323" s="231"/>
      <c r="AZ323" s="231"/>
      <c r="BA323" s="231"/>
      <c r="BB323" s="231"/>
      <c r="BC323" s="231"/>
      <c r="BD323" s="231"/>
      <c r="BE323" s="231"/>
      <c r="BF323" s="231"/>
      <c r="BG323" s="231"/>
      <c r="BH323" s="231"/>
      <c r="BI323" s="231"/>
      <c r="BJ323" s="231"/>
      <c r="BK323" s="231"/>
      <c r="BL323" s="231"/>
      <c r="BM323" s="231"/>
      <c r="BN323" s="231"/>
      <c r="BO323" s="231"/>
      <c r="BP323" s="231"/>
      <c r="BQ323" s="231"/>
      <c r="BR323" s="231"/>
      <c r="BS323" s="231"/>
      <c r="BT323" s="231"/>
      <c r="BU323" s="231"/>
      <c r="BV323" s="231"/>
      <c r="BW323" s="231"/>
      <c r="BX323" s="231"/>
      <c r="BY323" s="231"/>
      <c r="BZ323" s="231"/>
      <c r="CA323" s="231"/>
      <c r="CB323" s="231"/>
      <c r="CC323" s="231"/>
      <c r="CD323" s="231"/>
      <c r="CE323" s="231"/>
      <c r="CF323" s="231"/>
      <c r="CG323" s="231"/>
      <c r="CH323" s="231"/>
      <c r="CI323" s="231"/>
      <c r="CJ323" s="231"/>
      <c r="CK323" s="231"/>
      <c r="CL323" s="231"/>
      <c r="CM323" s="231"/>
      <c r="CN323" s="231"/>
      <c r="CO323" s="231"/>
      <c r="CP323" s="231"/>
      <c r="CQ323" s="231"/>
      <c r="CR323" s="231"/>
      <c r="CS323" s="231"/>
      <c r="CT323" s="231"/>
      <c r="CU323" s="231"/>
      <c r="CV323" s="231"/>
      <c r="CW323" s="231"/>
    </row>
    <row r="324" spans="1:101" s="21" customFormat="1" ht="15.95" hidden="1" customHeight="1" x14ac:dyDescent="0.2">
      <c r="A324" s="230"/>
      <c r="B324" s="249">
        <v>14</v>
      </c>
      <c r="C324" s="278" t="s">
        <v>263</v>
      </c>
      <c r="D324" s="405"/>
      <c r="E324" s="406"/>
      <c r="F324" s="251">
        <f t="shared" si="68"/>
        <v>18</v>
      </c>
      <c r="G324" s="252">
        <f t="shared" si="69"/>
        <v>6</v>
      </c>
      <c r="H324" s="252">
        <f t="shared" si="70"/>
        <v>6</v>
      </c>
      <c r="I324" s="252">
        <f t="shared" si="71"/>
        <v>0</v>
      </c>
      <c r="J324" s="252">
        <f t="shared" si="72"/>
        <v>0</v>
      </c>
      <c r="K324" s="252">
        <f t="shared" si="73"/>
        <v>14</v>
      </c>
      <c r="L324" s="253">
        <f t="shared" si="74"/>
        <v>5</v>
      </c>
      <c r="M324" s="251">
        <f t="shared" si="64"/>
        <v>9</v>
      </c>
      <c r="N324" s="254">
        <f t="shared" si="65"/>
        <v>3</v>
      </c>
      <c r="O324" s="257">
        <v>3</v>
      </c>
      <c r="P324" s="257">
        <v>0</v>
      </c>
      <c r="Q324" s="257">
        <v>0</v>
      </c>
      <c r="R324" s="257">
        <v>8</v>
      </c>
      <c r="S324" s="258">
        <v>2</v>
      </c>
      <c r="T324" s="251">
        <f t="shared" si="75"/>
        <v>9</v>
      </c>
      <c r="U324" s="254">
        <f t="shared" si="76"/>
        <v>3</v>
      </c>
      <c r="V324" s="257">
        <v>3</v>
      </c>
      <c r="W324" s="257">
        <v>0</v>
      </c>
      <c r="X324" s="257">
        <v>0</v>
      </c>
      <c r="Y324" s="257">
        <v>6</v>
      </c>
      <c r="Z324" s="258">
        <v>3</v>
      </c>
      <c r="AA324" s="230"/>
      <c r="AB324" s="230"/>
      <c r="AC324" s="230"/>
      <c r="AD324" s="230"/>
      <c r="AE324" s="230"/>
      <c r="AF324" s="230"/>
      <c r="AG324" s="230"/>
      <c r="AH324" s="230"/>
      <c r="AI324" s="230"/>
      <c r="AJ324" s="230"/>
      <c r="AK324" s="230"/>
      <c r="AL324" s="230"/>
      <c r="AM324" s="230"/>
      <c r="AN324" s="230"/>
      <c r="AO324" s="230"/>
      <c r="AP324" s="230"/>
      <c r="AQ324" s="230"/>
      <c r="AR324" s="230"/>
      <c r="AS324" s="230"/>
      <c r="AT324" s="230"/>
      <c r="AU324" s="230"/>
      <c r="AV324" s="230"/>
      <c r="AW324" s="230"/>
      <c r="AX324" s="230"/>
      <c r="AY324" s="230"/>
      <c r="AZ324" s="230"/>
      <c r="BA324" s="230"/>
      <c r="BB324" s="230"/>
      <c r="BC324" s="230"/>
      <c r="BD324" s="230"/>
      <c r="BE324" s="230"/>
      <c r="BF324" s="230"/>
      <c r="BG324" s="230"/>
      <c r="BH324" s="230"/>
      <c r="BI324" s="230"/>
      <c r="BJ324" s="230"/>
      <c r="BK324" s="230"/>
      <c r="BL324" s="230"/>
      <c r="BM324" s="230"/>
      <c r="BN324" s="230"/>
      <c r="BO324" s="230"/>
      <c r="BP324" s="230"/>
      <c r="BQ324" s="230"/>
      <c r="BR324" s="230"/>
      <c r="BS324" s="230"/>
      <c r="BT324" s="230"/>
      <c r="BU324" s="230"/>
      <c r="BV324" s="230"/>
      <c r="BW324" s="230"/>
      <c r="BX324" s="230"/>
      <c r="BY324" s="230"/>
      <c r="BZ324" s="230"/>
      <c r="CA324" s="230"/>
      <c r="CB324" s="230"/>
      <c r="CC324" s="230"/>
      <c r="CD324" s="230"/>
      <c r="CE324" s="230"/>
      <c r="CF324" s="230"/>
      <c r="CG324" s="230"/>
      <c r="CH324" s="230"/>
      <c r="CI324" s="230"/>
      <c r="CJ324" s="230"/>
      <c r="CK324" s="230"/>
      <c r="CL324" s="230"/>
      <c r="CM324" s="230"/>
      <c r="CN324" s="230"/>
      <c r="CO324" s="230"/>
      <c r="CP324" s="230"/>
      <c r="CQ324" s="230"/>
      <c r="CR324" s="230"/>
      <c r="CS324" s="230"/>
      <c r="CT324" s="230"/>
      <c r="CU324" s="230"/>
      <c r="CV324" s="230"/>
      <c r="CW324" s="230"/>
    </row>
    <row r="325" spans="1:101" s="21" customFormat="1" ht="15.95" hidden="1" customHeight="1" x14ac:dyDescent="0.2">
      <c r="A325" s="230"/>
      <c r="B325" s="249">
        <v>15</v>
      </c>
      <c r="C325" s="275" t="s">
        <v>271</v>
      </c>
      <c r="D325" s="413"/>
      <c r="E325" s="414"/>
      <c r="F325" s="263">
        <f t="shared" si="68"/>
        <v>0</v>
      </c>
      <c r="G325" s="264">
        <f t="shared" si="69"/>
        <v>2</v>
      </c>
      <c r="H325" s="264">
        <f t="shared" si="70"/>
        <v>0</v>
      </c>
      <c r="I325" s="264">
        <f t="shared" si="71"/>
        <v>0</v>
      </c>
      <c r="J325" s="264">
        <f t="shared" si="72"/>
        <v>2</v>
      </c>
      <c r="K325" s="264">
        <f t="shared" si="73"/>
        <v>0</v>
      </c>
      <c r="L325" s="265">
        <f t="shared" si="74"/>
        <v>6</v>
      </c>
      <c r="M325" s="263">
        <f t="shared" si="64"/>
        <v>0</v>
      </c>
      <c r="N325" s="266">
        <f t="shared" si="65"/>
        <v>1</v>
      </c>
      <c r="O325" s="273">
        <v>0</v>
      </c>
      <c r="P325" s="273">
        <v>0</v>
      </c>
      <c r="Q325" s="273">
        <v>1</v>
      </c>
      <c r="R325" s="273">
        <v>0</v>
      </c>
      <c r="S325" s="274">
        <v>1</v>
      </c>
      <c r="T325" s="263">
        <f t="shared" si="75"/>
        <v>0</v>
      </c>
      <c r="U325" s="266">
        <f t="shared" si="76"/>
        <v>1</v>
      </c>
      <c r="V325" s="273">
        <v>0</v>
      </c>
      <c r="W325" s="273">
        <v>0</v>
      </c>
      <c r="X325" s="273">
        <v>1</v>
      </c>
      <c r="Y325" s="273">
        <v>0</v>
      </c>
      <c r="Z325" s="274">
        <v>5</v>
      </c>
      <c r="AA325" s="230"/>
      <c r="AB325" s="230"/>
      <c r="AC325" s="230"/>
      <c r="AD325" s="230"/>
      <c r="AE325" s="230"/>
      <c r="AF325" s="230"/>
      <c r="AG325" s="230"/>
      <c r="AH325" s="230"/>
      <c r="AI325" s="230"/>
      <c r="AJ325" s="230"/>
      <c r="AK325" s="230"/>
      <c r="AL325" s="230"/>
      <c r="AM325" s="230"/>
      <c r="AN325" s="230"/>
      <c r="AO325" s="230"/>
      <c r="AP325" s="230"/>
      <c r="AQ325" s="230"/>
      <c r="AR325" s="230"/>
      <c r="AS325" s="230"/>
      <c r="AT325" s="230"/>
      <c r="AU325" s="230"/>
      <c r="AV325" s="230"/>
      <c r="AW325" s="230"/>
      <c r="AX325" s="230"/>
      <c r="AY325" s="230"/>
      <c r="AZ325" s="230"/>
      <c r="BA325" s="230"/>
      <c r="BB325" s="230"/>
      <c r="BC325" s="230"/>
      <c r="BD325" s="230"/>
      <c r="BE325" s="230"/>
      <c r="BF325" s="230"/>
      <c r="BG325" s="230"/>
      <c r="BH325" s="230"/>
      <c r="BI325" s="230"/>
      <c r="BJ325" s="230"/>
      <c r="BK325" s="230"/>
      <c r="BL325" s="230"/>
      <c r="BM325" s="230"/>
      <c r="BN325" s="230"/>
      <c r="BO325" s="230"/>
      <c r="BP325" s="230"/>
      <c r="BQ325" s="230"/>
      <c r="BR325" s="230"/>
      <c r="BS325" s="230"/>
      <c r="BT325" s="230"/>
      <c r="BU325" s="230"/>
      <c r="BV325" s="230"/>
      <c r="BW325" s="230"/>
      <c r="BX325" s="230"/>
      <c r="BY325" s="230"/>
      <c r="BZ325" s="230"/>
      <c r="CA325" s="230"/>
      <c r="CB325" s="230"/>
      <c r="CC325" s="230"/>
      <c r="CD325" s="230"/>
      <c r="CE325" s="230"/>
      <c r="CF325" s="230"/>
      <c r="CG325" s="230"/>
      <c r="CH325" s="230"/>
      <c r="CI325" s="230"/>
      <c r="CJ325" s="230"/>
      <c r="CK325" s="230"/>
      <c r="CL325" s="230"/>
      <c r="CM325" s="230"/>
      <c r="CN325" s="230"/>
      <c r="CO325" s="230"/>
      <c r="CP325" s="230"/>
      <c r="CQ325" s="230"/>
      <c r="CR325" s="230"/>
      <c r="CS325" s="230"/>
      <c r="CT325" s="230"/>
      <c r="CU325" s="230"/>
      <c r="CV325" s="230"/>
      <c r="CW325" s="230"/>
    </row>
    <row r="326" spans="1:101" s="145" customFormat="1" ht="18" hidden="1" customHeight="1" x14ac:dyDescent="0.2">
      <c r="A326" s="209"/>
      <c r="B326" s="249">
        <v>16</v>
      </c>
      <c r="C326" s="278" t="s">
        <v>246</v>
      </c>
      <c r="D326" s="405"/>
      <c r="E326" s="406"/>
      <c r="F326" s="251">
        <f t="shared" si="68"/>
        <v>4</v>
      </c>
      <c r="G326" s="252">
        <f t="shared" si="69"/>
        <v>2</v>
      </c>
      <c r="H326" s="252">
        <f t="shared" si="70"/>
        <v>1</v>
      </c>
      <c r="I326" s="252">
        <f t="shared" si="71"/>
        <v>1</v>
      </c>
      <c r="J326" s="252">
        <f t="shared" si="72"/>
        <v>0</v>
      </c>
      <c r="K326" s="252">
        <f t="shared" si="73"/>
        <v>2</v>
      </c>
      <c r="L326" s="253">
        <f t="shared" si="74"/>
        <v>0</v>
      </c>
      <c r="M326" s="251">
        <f t="shared" si="64"/>
        <v>3</v>
      </c>
      <c r="N326" s="254">
        <f t="shared" si="65"/>
        <v>1</v>
      </c>
      <c r="O326" s="260">
        <v>1</v>
      </c>
      <c r="P326" s="260">
        <v>0</v>
      </c>
      <c r="Q326" s="260">
        <v>0</v>
      </c>
      <c r="R326" s="260">
        <v>2</v>
      </c>
      <c r="S326" s="261">
        <v>0</v>
      </c>
      <c r="T326" s="251">
        <f t="shared" si="75"/>
        <v>1</v>
      </c>
      <c r="U326" s="254">
        <f t="shared" si="76"/>
        <v>1</v>
      </c>
      <c r="V326" s="260">
        <v>0</v>
      </c>
      <c r="W326" s="260">
        <v>1</v>
      </c>
      <c r="X326" s="260">
        <v>0</v>
      </c>
      <c r="Y326" s="260">
        <v>0</v>
      </c>
      <c r="Z326" s="261">
        <v>0</v>
      </c>
      <c r="AA326" s="209"/>
      <c r="AB326" s="209"/>
      <c r="AC326" s="209"/>
      <c r="AD326" s="209"/>
      <c r="AE326" s="209"/>
      <c r="AF326" s="209"/>
      <c r="AG326" s="209"/>
      <c r="AH326" s="209"/>
      <c r="AI326" s="209"/>
      <c r="AJ326" s="209"/>
      <c r="AK326" s="209"/>
      <c r="AL326" s="209"/>
      <c r="AM326" s="209"/>
      <c r="AN326" s="209"/>
      <c r="AO326" s="209"/>
      <c r="AP326" s="209"/>
      <c r="AQ326" s="209"/>
      <c r="AR326" s="209"/>
      <c r="AS326" s="209"/>
      <c r="AT326" s="209"/>
      <c r="AU326" s="209"/>
      <c r="AV326" s="209"/>
      <c r="AW326" s="209"/>
      <c r="AX326" s="209"/>
      <c r="AY326" s="209"/>
      <c r="AZ326" s="209"/>
      <c r="BA326" s="209"/>
      <c r="BB326" s="209"/>
      <c r="BC326" s="209"/>
      <c r="BD326" s="209"/>
      <c r="BE326" s="209"/>
      <c r="BF326" s="209"/>
      <c r="BG326" s="209"/>
      <c r="BH326" s="209"/>
      <c r="BI326" s="209"/>
      <c r="BJ326" s="209"/>
      <c r="BK326" s="209"/>
      <c r="BL326" s="209"/>
      <c r="BM326" s="209"/>
      <c r="BN326" s="209"/>
      <c r="BO326" s="209"/>
      <c r="BP326" s="209"/>
      <c r="BQ326" s="209"/>
      <c r="BR326" s="209"/>
      <c r="BS326" s="209"/>
      <c r="BT326" s="209"/>
      <c r="BU326" s="209"/>
      <c r="BV326" s="209"/>
      <c r="BW326" s="209"/>
      <c r="BX326" s="209"/>
      <c r="BY326" s="209"/>
      <c r="BZ326" s="209"/>
      <c r="CA326" s="209"/>
      <c r="CB326" s="209"/>
      <c r="CC326" s="209"/>
      <c r="CD326" s="209"/>
      <c r="CE326" s="209"/>
      <c r="CF326" s="209"/>
      <c r="CG326" s="209"/>
      <c r="CH326" s="209"/>
      <c r="CI326" s="209"/>
      <c r="CJ326" s="209"/>
      <c r="CK326" s="209"/>
      <c r="CL326" s="209"/>
      <c r="CM326" s="209"/>
      <c r="CN326" s="209"/>
      <c r="CO326" s="209"/>
      <c r="CP326" s="209"/>
      <c r="CQ326" s="209"/>
      <c r="CR326" s="209"/>
      <c r="CS326" s="209"/>
      <c r="CT326" s="209"/>
      <c r="CU326" s="209"/>
      <c r="CV326" s="209"/>
      <c r="CW326" s="209"/>
    </row>
    <row r="327" spans="1:101" ht="15.95" hidden="1" customHeight="1" x14ac:dyDescent="0.25">
      <c r="A327" s="231"/>
      <c r="B327" s="249">
        <v>17</v>
      </c>
      <c r="C327" s="278" t="s">
        <v>247</v>
      </c>
      <c r="D327" s="405"/>
      <c r="E327" s="406"/>
      <c r="F327" s="251">
        <f t="shared" si="68"/>
        <v>11</v>
      </c>
      <c r="G327" s="252">
        <f t="shared" si="69"/>
        <v>6</v>
      </c>
      <c r="H327" s="252">
        <f t="shared" si="70"/>
        <v>3</v>
      </c>
      <c r="I327" s="252">
        <f t="shared" si="71"/>
        <v>2</v>
      </c>
      <c r="J327" s="252">
        <f t="shared" si="72"/>
        <v>1</v>
      </c>
      <c r="K327" s="252">
        <f t="shared" si="73"/>
        <v>10</v>
      </c>
      <c r="L327" s="253">
        <f t="shared" si="74"/>
        <v>5</v>
      </c>
      <c r="M327" s="251">
        <f t="shared" si="64"/>
        <v>4</v>
      </c>
      <c r="N327" s="254">
        <f t="shared" si="65"/>
        <v>3</v>
      </c>
      <c r="O327" s="257">
        <v>1</v>
      </c>
      <c r="P327" s="257">
        <v>1</v>
      </c>
      <c r="Q327" s="257">
        <v>1</v>
      </c>
      <c r="R327" s="257">
        <v>4</v>
      </c>
      <c r="S327" s="258">
        <v>3</v>
      </c>
      <c r="T327" s="251">
        <f t="shared" si="75"/>
        <v>7</v>
      </c>
      <c r="U327" s="254">
        <f t="shared" si="76"/>
        <v>3</v>
      </c>
      <c r="V327" s="257">
        <v>2</v>
      </c>
      <c r="W327" s="257">
        <v>1</v>
      </c>
      <c r="X327" s="257">
        <v>0</v>
      </c>
      <c r="Y327" s="257">
        <v>6</v>
      </c>
      <c r="Z327" s="258">
        <v>2</v>
      </c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</row>
    <row r="328" spans="1:101" ht="15.95" hidden="1" customHeight="1" x14ac:dyDescent="0.25">
      <c r="A328" s="231"/>
      <c r="B328" s="249">
        <v>18</v>
      </c>
      <c r="C328" s="278" t="s">
        <v>275</v>
      </c>
      <c r="D328" s="405"/>
      <c r="E328" s="406"/>
      <c r="F328" s="251">
        <f t="shared" si="68"/>
        <v>8</v>
      </c>
      <c r="G328" s="252">
        <f t="shared" si="69"/>
        <v>4</v>
      </c>
      <c r="H328" s="252">
        <f t="shared" si="70"/>
        <v>2</v>
      </c>
      <c r="I328" s="252">
        <f t="shared" si="71"/>
        <v>2</v>
      </c>
      <c r="J328" s="252">
        <f t="shared" si="72"/>
        <v>0</v>
      </c>
      <c r="K328" s="252">
        <f t="shared" si="73"/>
        <v>10</v>
      </c>
      <c r="L328" s="253">
        <f t="shared" si="74"/>
        <v>7</v>
      </c>
      <c r="M328" s="251">
        <f t="shared" si="64"/>
        <v>6</v>
      </c>
      <c r="N328" s="254">
        <f t="shared" si="65"/>
        <v>2</v>
      </c>
      <c r="O328" s="257">
        <v>2</v>
      </c>
      <c r="P328" s="257">
        <v>0</v>
      </c>
      <c r="Q328" s="257">
        <v>0</v>
      </c>
      <c r="R328" s="257">
        <v>5</v>
      </c>
      <c r="S328" s="258">
        <v>2</v>
      </c>
      <c r="T328" s="251">
        <f t="shared" si="75"/>
        <v>2</v>
      </c>
      <c r="U328" s="254">
        <f t="shared" si="76"/>
        <v>2</v>
      </c>
      <c r="V328" s="257">
        <v>0</v>
      </c>
      <c r="W328" s="257">
        <v>2</v>
      </c>
      <c r="X328" s="257">
        <v>0</v>
      </c>
      <c r="Y328" s="257">
        <v>5</v>
      </c>
      <c r="Z328" s="258">
        <v>5</v>
      </c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</row>
    <row r="329" spans="1:101" ht="15.95" hidden="1" customHeight="1" x14ac:dyDescent="0.25">
      <c r="A329" s="231"/>
      <c r="B329" s="249">
        <v>19</v>
      </c>
      <c r="C329" s="278" t="s">
        <v>276</v>
      </c>
      <c r="D329" s="405"/>
      <c r="E329" s="406"/>
      <c r="F329" s="251">
        <f t="shared" si="68"/>
        <v>6</v>
      </c>
      <c r="G329" s="252">
        <f t="shared" si="69"/>
        <v>2</v>
      </c>
      <c r="H329" s="252">
        <f t="shared" si="70"/>
        <v>2</v>
      </c>
      <c r="I329" s="252">
        <f t="shared" si="71"/>
        <v>0</v>
      </c>
      <c r="J329" s="252">
        <f t="shared" si="72"/>
        <v>0</v>
      </c>
      <c r="K329" s="252">
        <f t="shared" si="73"/>
        <v>7</v>
      </c>
      <c r="L329" s="253">
        <f t="shared" si="74"/>
        <v>2</v>
      </c>
      <c r="M329" s="251">
        <f t="shared" si="64"/>
        <v>3</v>
      </c>
      <c r="N329" s="254">
        <f t="shared" si="65"/>
        <v>1</v>
      </c>
      <c r="O329" s="257">
        <v>1</v>
      </c>
      <c r="P329" s="257">
        <v>0</v>
      </c>
      <c r="Q329" s="257">
        <v>0</v>
      </c>
      <c r="R329" s="257">
        <v>2</v>
      </c>
      <c r="S329" s="258">
        <v>1</v>
      </c>
      <c r="T329" s="251">
        <f t="shared" si="75"/>
        <v>3</v>
      </c>
      <c r="U329" s="254">
        <f t="shared" si="76"/>
        <v>1</v>
      </c>
      <c r="V329" s="257">
        <v>1</v>
      </c>
      <c r="W329" s="257">
        <v>0</v>
      </c>
      <c r="X329" s="257">
        <v>0</v>
      </c>
      <c r="Y329" s="257">
        <v>5</v>
      </c>
      <c r="Z329" s="258">
        <v>1</v>
      </c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</row>
    <row r="330" spans="1:101" ht="15.95" hidden="1" customHeight="1" x14ac:dyDescent="0.25">
      <c r="A330" s="231"/>
      <c r="B330" s="249">
        <v>20</v>
      </c>
      <c r="C330" s="275" t="s">
        <v>272</v>
      </c>
      <c r="D330" s="413"/>
      <c r="E330" s="414"/>
      <c r="F330" s="263">
        <f t="shared" si="68"/>
        <v>3</v>
      </c>
      <c r="G330" s="264">
        <f t="shared" si="69"/>
        <v>4</v>
      </c>
      <c r="H330" s="264">
        <f t="shared" si="70"/>
        <v>1</v>
      </c>
      <c r="I330" s="264">
        <f t="shared" si="71"/>
        <v>0</v>
      </c>
      <c r="J330" s="264">
        <f t="shared" si="72"/>
        <v>3</v>
      </c>
      <c r="K330" s="264">
        <f t="shared" si="73"/>
        <v>4</v>
      </c>
      <c r="L330" s="265">
        <f t="shared" si="74"/>
        <v>7</v>
      </c>
      <c r="M330" s="263">
        <f t="shared" si="64"/>
        <v>3</v>
      </c>
      <c r="N330" s="266">
        <f t="shared" si="65"/>
        <v>2</v>
      </c>
      <c r="O330" s="273">
        <v>1</v>
      </c>
      <c r="P330" s="273">
        <v>0</v>
      </c>
      <c r="Q330" s="273">
        <v>1</v>
      </c>
      <c r="R330" s="273">
        <v>1</v>
      </c>
      <c r="S330" s="274">
        <v>2</v>
      </c>
      <c r="T330" s="263">
        <f t="shared" si="75"/>
        <v>0</v>
      </c>
      <c r="U330" s="266">
        <f t="shared" si="76"/>
        <v>2</v>
      </c>
      <c r="V330" s="273">
        <v>0</v>
      </c>
      <c r="W330" s="273">
        <v>0</v>
      </c>
      <c r="X330" s="273">
        <v>2</v>
      </c>
      <c r="Y330" s="273">
        <v>3</v>
      </c>
      <c r="Z330" s="274">
        <v>5</v>
      </c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1"/>
      <c r="BN330" s="231"/>
      <c r="BO330" s="231"/>
      <c r="BP330" s="231"/>
      <c r="BQ330" s="231"/>
      <c r="BR330" s="231"/>
      <c r="BS330" s="231"/>
      <c r="BT330" s="231"/>
      <c r="BU330" s="231"/>
      <c r="BV330" s="231"/>
      <c r="BW330" s="231"/>
      <c r="BX330" s="231"/>
      <c r="BY330" s="231"/>
      <c r="BZ330" s="231"/>
      <c r="CA330" s="231"/>
      <c r="CB330" s="231"/>
      <c r="CC330" s="231"/>
      <c r="CD330" s="231"/>
      <c r="CE330" s="231"/>
      <c r="CF330" s="231"/>
      <c r="CG330" s="231"/>
      <c r="CH330" s="231"/>
      <c r="CI330" s="231"/>
      <c r="CJ330" s="231"/>
      <c r="CK330" s="231"/>
      <c r="CL330" s="231"/>
      <c r="CM330" s="231"/>
      <c r="CN330" s="231"/>
      <c r="CO330" s="231"/>
      <c r="CP330" s="231"/>
      <c r="CQ330" s="231"/>
      <c r="CR330" s="231"/>
      <c r="CS330" s="231"/>
      <c r="CT330" s="231"/>
      <c r="CU330" s="231"/>
      <c r="CV330" s="231"/>
      <c r="CW330" s="231"/>
    </row>
    <row r="331" spans="1:101" ht="15.95" hidden="1" customHeight="1" x14ac:dyDescent="0.25">
      <c r="A331" s="230"/>
      <c r="B331" s="249">
        <v>21</v>
      </c>
      <c r="C331" s="278" t="s">
        <v>264</v>
      </c>
      <c r="D331" s="405"/>
      <c r="E331" s="406"/>
      <c r="F331" s="251">
        <f t="shared" si="68"/>
        <v>12</v>
      </c>
      <c r="G331" s="252">
        <f t="shared" si="69"/>
        <v>6</v>
      </c>
      <c r="H331" s="252">
        <f t="shared" si="70"/>
        <v>3</v>
      </c>
      <c r="I331" s="252">
        <f t="shared" si="71"/>
        <v>3</v>
      </c>
      <c r="J331" s="252">
        <f t="shared" si="72"/>
        <v>0</v>
      </c>
      <c r="K331" s="252">
        <f t="shared" si="73"/>
        <v>7</v>
      </c>
      <c r="L331" s="253">
        <f t="shared" si="74"/>
        <v>4</v>
      </c>
      <c r="M331" s="251">
        <f t="shared" si="64"/>
        <v>5</v>
      </c>
      <c r="N331" s="254">
        <f t="shared" si="65"/>
        <v>3</v>
      </c>
      <c r="O331" s="257">
        <v>1</v>
      </c>
      <c r="P331" s="257">
        <v>2</v>
      </c>
      <c r="Q331" s="257">
        <v>0</v>
      </c>
      <c r="R331" s="257">
        <v>3</v>
      </c>
      <c r="S331" s="258">
        <v>2</v>
      </c>
      <c r="T331" s="251">
        <f t="shared" si="75"/>
        <v>7</v>
      </c>
      <c r="U331" s="254">
        <f t="shared" si="76"/>
        <v>3</v>
      </c>
      <c r="V331" s="257">
        <v>2</v>
      </c>
      <c r="W331" s="257">
        <v>1</v>
      </c>
      <c r="X331" s="257">
        <v>0</v>
      </c>
      <c r="Y331" s="257">
        <v>4</v>
      </c>
      <c r="Z331" s="258">
        <v>2</v>
      </c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0"/>
      <c r="BN331" s="230"/>
      <c r="BO331" s="230"/>
      <c r="BP331" s="230"/>
      <c r="BQ331" s="230"/>
      <c r="BR331" s="230"/>
      <c r="BS331" s="230"/>
      <c r="BT331" s="230"/>
      <c r="BU331" s="230"/>
      <c r="BV331" s="230"/>
      <c r="BW331" s="230"/>
      <c r="BX331" s="230"/>
      <c r="BY331" s="230"/>
      <c r="BZ331" s="230"/>
      <c r="CA331" s="230"/>
      <c r="CB331" s="230"/>
      <c r="CC331" s="230"/>
      <c r="CD331" s="230"/>
      <c r="CE331" s="230"/>
      <c r="CF331" s="230"/>
      <c r="CG331" s="230"/>
      <c r="CH331" s="230"/>
      <c r="CI331" s="230"/>
      <c r="CJ331" s="230"/>
      <c r="CK331" s="230"/>
      <c r="CL331" s="230"/>
      <c r="CM331" s="230"/>
      <c r="CN331" s="230"/>
      <c r="CO331" s="230"/>
      <c r="CP331" s="230"/>
      <c r="CQ331" s="230"/>
      <c r="CR331" s="230"/>
      <c r="CS331" s="230"/>
      <c r="CT331" s="230"/>
      <c r="CU331" s="230"/>
      <c r="CV331" s="230"/>
      <c r="CW331" s="230"/>
    </row>
    <row r="332" spans="1:101" ht="15.95" hidden="1" customHeight="1" x14ac:dyDescent="0.25">
      <c r="A332" s="230"/>
      <c r="B332" s="249">
        <v>22</v>
      </c>
      <c r="C332" s="281" t="s">
        <v>248</v>
      </c>
      <c r="D332" s="282"/>
      <c r="E332" s="283"/>
      <c r="F332" s="216">
        <f t="shared" si="68"/>
        <v>5</v>
      </c>
      <c r="G332" s="217">
        <f t="shared" si="69"/>
        <v>4</v>
      </c>
      <c r="H332" s="217">
        <f t="shared" si="70"/>
        <v>1</v>
      </c>
      <c r="I332" s="217">
        <f t="shared" si="71"/>
        <v>2</v>
      </c>
      <c r="J332" s="217">
        <f t="shared" si="72"/>
        <v>1</v>
      </c>
      <c r="K332" s="217">
        <f t="shared" si="73"/>
        <v>8</v>
      </c>
      <c r="L332" s="218">
        <f t="shared" si="74"/>
        <v>6</v>
      </c>
      <c r="M332" s="216">
        <f t="shared" si="64"/>
        <v>4</v>
      </c>
      <c r="N332" s="219">
        <f t="shared" si="65"/>
        <v>2</v>
      </c>
      <c r="O332" s="411">
        <v>1</v>
      </c>
      <c r="P332" s="411">
        <v>1</v>
      </c>
      <c r="Q332" s="411">
        <v>0</v>
      </c>
      <c r="R332" s="411">
        <v>6</v>
      </c>
      <c r="S332" s="412">
        <v>3</v>
      </c>
      <c r="T332" s="216">
        <f t="shared" si="75"/>
        <v>1</v>
      </c>
      <c r="U332" s="219">
        <f t="shared" si="76"/>
        <v>2</v>
      </c>
      <c r="V332" s="411">
        <v>0</v>
      </c>
      <c r="W332" s="411">
        <v>1</v>
      </c>
      <c r="X332" s="411">
        <v>1</v>
      </c>
      <c r="Y332" s="411">
        <v>2</v>
      </c>
      <c r="Z332" s="412">
        <v>3</v>
      </c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0"/>
      <c r="BN332" s="230"/>
      <c r="BO332" s="230"/>
      <c r="BP332" s="230"/>
      <c r="BQ332" s="230"/>
      <c r="BR332" s="230"/>
      <c r="BS332" s="230"/>
      <c r="BT332" s="230"/>
      <c r="BU332" s="230"/>
      <c r="BV332" s="230"/>
      <c r="BW332" s="230"/>
      <c r="BX332" s="230"/>
      <c r="BY332" s="230"/>
      <c r="BZ332" s="230"/>
      <c r="CA332" s="230"/>
      <c r="CB332" s="230"/>
      <c r="CC332" s="230"/>
      <c r="CD332" s="230"/>
      <c r="CE332" s="230"/>
      <c r="CF332" s="230"/>
      <c r="CG332" s="230"/>
      <c r="CH332" s="230"/>
      <c r="CI332" s="230"/>
      <c r="CJ332" s="230"/>
      <c r="CK332" s="230"/>
      <c r="CL332" s="230"/>
      <c r="CM332" s="230"/>
      <c r="CN332" s="230"/>
      <c r="CO332" s="230"/>
      <c r="CP332" s="230"/>
      <c r="CQ332" s="230"/>
      <c r="CR332" s="230"/>
      <c r="CS332" s="230"/>
      <c r="CT332" s="230"/>
      <c r="CU332" s="230"/>
      <c r="CV332" s="230"/>
      <c r="CW332" s="230"/>
    </row>
    <row r="333" spans="1:101" s="21" customFormat="1" ht="18" hidden="1" customHeight="1" x14ac:dyDescent="0.2">
      <c r="A333" s="145"/>
      <c r="B333" s="249">
        <v>23</v>
      </c>
      <c r="C333" s="278" t="s">
        <v>249</v>
      </c>
      <c r="D333" s="405"/>
      <c r="E333" s="406"/>
      <c r="F333" s="251">
        <f t="shared" si="68"/>
        <v>6</v>
      </c>
      <c r="G333" s="252">
        <f t="shared" si="69"/>
        <v>2</v>
      </c>
      <c r="H333" s="252">
        <f t="shared" si="70"/>
        <v>2</v>
      </c>
      <c r="I333" s="252">
        <f t="shared" si="71"/>
        <v>0</v>
      </c>
      <c r="J333" s="252">
        <f t="shared" si="72"/>
        <v>0</v>
      </c>
      <c r="K333" s="252">
        <f t="shared" si="73"/>
        <v>6</v>
      </c>
      <c r="L333" s="253">
        <f t="shared" si="74"/>
        <v>0</v>
      </c>
      <c r="M333" s="251">
        <f t="shared" si="64"/>
        <v>3</v>
      </c>
      <c r="N333" s="254">
        <f t="shared" si="65"/>
        <v>1</v>
      </c>
      <c r="O333" s="260">
        <v>1</v>
      </c>
      <c r="P333" s="260">
        <v>0</v>
      </c>
      <c r="Q333" s="260">
        <v>0</v>
      </c>
      <c r="R333" s="260">
        <v>3</v>
      </c>
      <c r="S333" s="261">
        <v>0</v>
      </c>
      <c r="T333" s="251">
        <f t="shared" si="75"/>
        <v>3</v>
      </c>
      <c r="U333" s="254">
        <f t="shared" si="76"/>
        <v>1</v>
      </c>
      <c r="V333" s="260">
        <v>1</v>
      </c>
      <c r="W333" s="260">
        <v>0</v>
      </c>
      <c r="X333" s="260">
        <v>0</v>
      </c>
      <c r="Y333" s="260">
        <v>3</v>
      </c>
      <c r="Z333" s="261">
        <v>0</v>
      </c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  <c r="BN333" s="145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5"/>
      <c r="BZ333" s="145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  <c r="CL333" s="145"/>
      <c r="CM333" s="145"/>
      <c r="CN333" s="145"/>
      <c r="CO333" s="145"/>
      <c r="CP333" s="145"/>
      <c r="CQ333" s="145"/>
      <c r="CR333" s="145"/>
      <c r="CS333" s="145"/>
      <c r="CT333" s="145"/>
      <c r="CU333" s="145"/>
      <c r="CV333" s="145"/>
      <c r="CW333" s="145"/>
    </row>
    <row r="334" spans="1:101" ht="15.95" hidden="1" customHeight="1" x14ac:dyDescent="0.25">
      <c r="A334" s="231"/>
      <c r="B334" s="249">
        <v>24</v>
      </c>
      <c r="C334" s="278" t="s">
        <v>250</v>
      </c>
      <c r="D334" s="405"/>
      <c r="E334" s="406"/>
      <c r="F334" s="251">
        <f t="shared" si="68"/>
        <v>14</v>
      </c>
      <c r="G334" s="252">
        <f t="shared" si="69"/>
        <v>6</v>
      </c>
      <c r="H334" s="252">
        <f t="shared" si="70"/>
        <v>4</v>
      </c>
      <c r="I334" s="252">
        <f t="shared" si="71"/>
        <v>2</v>
      </c>
      <c r="J334" s="252">
        <f t="shared" si="72"/>
        <v>0</v>
      </c>
      <c r="K334" s="252">
        <f t="shared" si="73"/>
        <v>9</v>
      </c>
      <c r="L334" s="253">
        <f t="shared" si="74"/>
        <v>4</v>
      </c>
      <c r="M334" s="251">
        <f t="shared" si="64"/>
        <v>9</v>
      </c>
      <c r="N334" s="254">
        <f t="shared" si="65"/>
        <v>3</v>
      </c>
      <c r="O334" s="257">
        <v>3</v>
      </c>
      <c r="P334" s="257">
        <v>0</v>
      </c>
      <c r="Q334" s="257">
        <v>0</v>
      </c>
      <c r="R334" s="257">
        <v>5</v>
      </c>
      <c r="S334" s="258">
        <v>1</v>
      </c>
      <c r="T334" s="251">
        <f t="shared" si="75"/>
        <v>5</v>
      </c>
      <c r="U334" s="254">
        <f t="shared" si="76"/>
        <v>3</v>
      </c>
      <c r="V334" s="257">
        <v>1</v>
      </c>
      <c r="W334" s="257">
        <v>2</v>
      </c>
      <c r="X334" s="257">
        <v>0</v>
      </c>
      <c r="Y334" s="257">
        <v>4</v>
      </c>
      <c r="Z334" s="258">
        <v>3</v>
      </c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1"/>
      <c r="BN334" s="231"/>
      <c r="BO334" s="231"/>
      <c r="BP334" s="231"/>
      <c r="BQ334" s="231"/>
      <c r="BR334" s="231"/>
      <c r="BS334" s="231"/>
      <c r="BT334" s="231"/>
      <c r="BU334" s="231"/>
      <c r="BV334" s="231"/>
      <c r="BW334" s="231"/>
      <c r="BX334" s="231"/>
      <c r="BY334" s="231"/>
      <c r="BZ334" s="231"/>
      <c r="CA334" s="231"/>
      <c r="CB334" s="231"/>
      <c r="CC334" s="231"/>
      <c r="CD334" s="231"/>
      <c r="CE334" s="231"/>
      <c r="CF334" s="231"/>
      <c r="CG334" s="231"/>
      <c r="CH334" s="231"/>
      <c r="CI334" s="231"/>
      <c r="CJ334" s="231"/>
      <c r="CK334" s="231"/>
      <c r="CL334" s="231"/>
      <c r="CM334" s="231"/>
      <c r="CN334" s="231"/>
      <c r="CO334" s="231"/>
      <c r="CP334" s="231"/>
      <c r="CQ334" s="231"/>
      <c r="CR334" s="231"/>
      <c r="CS334" s="231"/>
      <c r="CT334" s="231"/>
      <c r="CU334" s="231"/>
      <c r="CV334" s="231"/>
      <c r="CW334" s="231"/>
    </row>
    <row r="335" spans="1:101" s="24" customFormat="1" ht="15.95" hidden="1" customHeight="1" x14ac:dyDescent="0.2">
      <c r="A335" s="230"/>
      <c r="B335" s="249">
        <v>25</v>
      </c>
      <c r="C335" s="278" t="s">
        <v>265</v>
      </c>
      <c r="D335" s="405"/>
      <c r="E335" s="406"/>
      <c r="F335" s="251">
        <f t="shared" si="68"/>
        <v>14</v>
      </c>
      <c r="G335" s="252">
        <f t="shared" si="69"/>
        <v>6</v>
      </c>
      <c r="H335" s="252">
        <f t="shared" si="70"/>
        <v>4</v>
      </c>
      <c r="I335" s="252">
        <f t="shared" si="71"/>
        <v>2</v>
      </c>
      <c r="J335" s="252">
        <f t="shared" si="72"/>
        <v>0</v>
      </c>
      <c r="K335" s="252">
        <f t="shared" si="73"/>
        <v>12</v>
      </c>
      <c r="L335" s="253">
        <f t="shared" si="74"/>
        <v>2</v>
      </c>
      <c r="M335" s="251">
        <f t="shared" si="64"/>
        <v>9</v>
      </c>
      <c r="N335" s="254">
        <f t="shared" si="65"/>
        <v>3</v>
      </c>
      <c r="O335" s="257">
        <v>3</v>
      </c>
      <c r="P335" s="257">
        <v>0</v>
      </c>
      <c r="Q335" s="257">
        <v>0</v>
      </c>
      <c r="R335" s="257">
        <v>6</v>
      </c>
      <c r="S335" s="258">
        <v>0</v>
      </c>
      <c r="T335" s="251">
        <f t="shared" si="75"/>
        <v>5</v>
      </c>
      <c r="U335" s="254">
        <f t="shared" si="76"/>
        <v>3</v>
      </c>
      <c r="V335" s="257">
        <v>1</v>
      </c>
      <c r="W335" s="257">
        <v>2</v>
      </c>
      <c r="X335" s="257">
        <v>0</v>
      </c>
      <c r="Y335" s="257">
        <v>6</v>
      </c>
      <c r="Z335" s="258">
        <v>2</v>
      </c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0"/>
      <c r="BN335" s="230"/>
      <c r="BO335" s="230"/>
      <c r="BP335" s="230"/>
      <c r="BQ335" s="230"/>
      <c r="BR335" s="230"/>
      <c r="BS335" s="230"/>
      <c r="BT335" s="230"/>
      <c r="BU335" s="230"/>
      <c r="BV335" s="230"/>
      <c r="BW335" s="230"/>
      <c r="BX335" s="230"/>
      <c r="BY335" s="230"/>
      <c r="BZ335" s="230"/>
      <c r="CA335" s="230"/>
      <c r="CB335" s="230"/>
      <c r="CC335" s="230"/>
      <c r="CD335" s="230"/>
      <c r="CE335" s="230"/>
      <c r="CF335" s="230"/>
      <c r="CG335" s="230"/>
      <c r="CH335" s="230"/>
      <c r="CI335" s="230"/>
      <c r="CJ335" s="230"/>
      <c r="CK335" s="230"/>
      <c r="CL335" s="230"/>
      <c r="CM335" s="230"/>
      <c r="CN335" s="230"/>
      <c r="CO335" s="230"/>
      <c r="CP335" s="230"/>
      <c r="CQ335" s="230"/>
      <c r="CR335" s="230"/>
      <c r="CS335" s="230"/>
      <c r="CT335" s="230"/>
      <c r="CU335" s="230"/>
      <c r="CV335" s="230"/>
      <c r="CW335" s="230"/>
    </row>
    <row r="336" spans="1:101" s="24" customFormat="1" ht="15.95" hidden="1" customHeight="1" x14ac:dyDescent="0.2">
      <c r="A336" s="231"/>
      <c r="B336" s="249">
        <v>26</v>
      </c>
      <c r="C336" s="281" t="s">
        <v>266</v>
      </c>
      <c r="D336" s="282"/>
      <c r="E336" s="283"/>
      <c r="F336" s="216">
        <f t="shared" si="68"/>
        <v>9</v>
      </c>
      <c r="G336" s="217">
        <f t="shared" si="69"/>
        <v>6</v>
      </c>
      <c r="H336" s="217">
        <f t="shared" si="70"/>
        <v>3</v>
      </c>
      <c r="I336" s="217">
        <f t="shared" si="71"/>
        <v>0</v>
      </c>
      <c r="J336" s="217">
        <f t="shared" si="72"/>
        <v>3</v>
      </c>
      <c r="K336" s="217">
        <f t="shared" si="73"/>
        <v>10</v>
      </c>
      <c r="L336" s="218">
        <f t="shared" si="74"/>
        <v>10</v>
      </c>
      <c r="M336" s="216">
        <f t="shared" si="64"/>
        <v>9</v>
      </c>
      <c r="N336" s="219">
        <f t="shared" si="65"/>
        <v>3</v>
      </c>
      <c r="O336" s="415">
        <v>3</v>
      </c>
      <c r="P336" s="415">
        <v>0</v>
      </c>
      <c r="Q336" s="415">
        <v>0</v>
      </c>
      <c r="R336" s="415">
        <v>9</v>
      </c>
      <c r="S336" s="416">
        <v>4</v>
      </c>
      <c r="T336" s="216">
        <f t="shared" si="75"/>
        <v>0</v>
      </c>
      <c r="U336" s="219">
        <f t="shared" si="76"/>
        <v>3</v>
      </c>
      <c r="V336" s="415">
        <v>0</v>
      </c>
      <c r="W336" s="415">
        <v>0</v>
      </c>
      <c r="X336" s="415">
        <v>3</v>
      </c>
      <c r="Y336" s="415">
        <v>1</v>
      </c>
      <c r="Z336" s="416">
        <v>6</v>
      </c>
      <c r="AA336" s="231"/>
      <c r="AB336" s="231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1"/>
      <c r="BN336" s="231"/>
      <c r="BO336" s="231"/>
      <c r="BP336" s="231"/>
      <c r="BQ336" s="231"/>
      <c r="BR336" s="231"/>
      <c r="BS336" s="231"/>
      <c r="BT336" s="231"/>
      <c r="BU336" s="231"/>
      <c r="BV336" s="231"/>
      <c r="BW336" s="231"/>
      <c r="BX336" s="231"/>
      <c r="BY336" s="231"/>
      <c r="BZ336" s="231"/>
      <c r="CA336" s="231"/>
      <c r="CB336" s="231"/>
      <c r="CC336" s="231"/>
      <c r="CD336" s="231"/>
      <c r="CE336" s="231"/>
      <c r="CF336" s="231"/>
      <c r="CG336" s="231"/>
      <c r="CH336" s="231"/>
      <c r="CI336" s="231"/>
      <c r="CJ336" s="231"/>
      <c r="CK336" s="231"/>
      <c r="CL336" s="231"/>
      <c r="CM336" s="231"/>
      <c r="CN336" s="231"/>
      <c r="CO336" s="231"/>
      <c r="CP336" s="231"/>
      <c r="CQ336" s="231"/>
      <c r="CR336" s="231"/>
      <c r="CS336" s="231"/>
      <c r="CT336" s="231"/>
      <c r="CU336" s="231"/>
      <c r="CV336" s="231"/>
      <c r="CW336" s="231"/>
    </row>
    <row r="337" spans="1:101" s="24" customFormat="1" ht="15.95" hidden="1" customHeight="1" x14ac:dyDescent="0.2">
      <c r="A337" s="231"/>
      <c r="B337" s="249">
        <v>27</v>
      </c>
      <c r="C337" s="278" t="s">
        <v>277</v>
      </c>
      <c r="D337" s="405"/>
      <c r="E337" s="406"/>
      <c r="F337" s="251">
        <f t="shared" si="68"/>
        <v>4</v>
      </c>
      <c r="G337" s="252">
        <f t="shared" si="69"/>
        <v>2</v>
      </c>
      <c r="H337" s="252">
        <f t="shared" si="70"/>
        <v>1</v>
      </c>
      <c r="I337" s="252">
        <f t="shared" si="71"/>
        <v>1</v>
      </c>
      <c r="J337" s="252">
        <f t="shared" si="72"/>
        <v>0</v>
      </c>
      <c r="K337" s="252">
        <f t="shared" si="73"/>
        <v>2</v>
      </c>
      <c r="L337" s="253">
        <f t="shared" si="74"/>
        <v>0</v>
      </c>
      <c r="M337" s="251">
        <f t="shared" si="64"/>
        <v>1</v>
      </c>
      <c r="N337" s="254">
        <f t="shared" si="65"/>
        <v>1</v>
      </c>
      <c r="O337" s="255">
        <v>0</v>
      </c>
      <c r="P337" s="255">
        <v>1</v>
      </c>
      <c r="Q337" s="255">
        <v>0</v>
      </c>
      <c r="R337" s="255">
        <v>0</v>
      </c>
      <c r="S337" s="256">
        <v>0</v>
      </c>
      <c r="T337" s="251">
        <f t="shared" si="75"/>
        <v>3</v>
      </c>
      <c r="U337" s="254">
        <f t="shared" si="76"/>
        <v>1</v>
      </c>
      <c r="V337" s="255">
        <v>1</v>
      </c>
      <c r="W337" s="255">
        <v>0</v>
      </c>
      <c r="X337" s="255">
        <v>0</v>
      </c>
      <c r="Y337" s="255">
        <v>2</v>
      </c>
      <c r="Z337" s="256">
        <v>0</v>
      </c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1"/>
      <c r="BN337" s="231"/>
      <c r="BO337" s="231"/>
      <c r="BP337" s="231"/>
      <c r="BQ337" s="231"/>
      <c r="BR337" s="231"/>
      <c r="BS337" s="231"/>
      <c r="BT337" s="231"/>
      <c r="BU337" s="231"/>
      <c r="BV337" s="231"/>
      <c r="BW337" s="231"/>
      <c r="BX337" s="231"/>
      <c r="BY337" s="231"/>
      <c r="BZ337" s="231"/>
      <c r="CA337" s="231"/>
      <c r="CB337" s="231"/>
      <c r="CC337" s="231"/>
      <c r="CD337" s="231"/>
      <c r="CE337" s="231"/>
      <c r="CF337" s="231"/>
      <c r="CG337" s="231"/>
      <c r="CH337" s="231"/>
      <c r="CI337" s="231"/>
      <c r="CJ337" s="231"/>
      <c r="CK337" s="231"/>
      <c r="CL337" s="231"/>
      <c r="CM337" s="231"/>
      <c r="CN337" s="231"/>
      <c r="CO337" s="231"/>
      <c r="CP337" s="231"/>
      <c r="CQ337" s="231"/>
      <c r="CR337" s="231"/>
      <c r="CS337" s="231"/>
      <c r="CT337" s="231"/>
      <c r="CU337" s="231"/>
      <c r="CV337" s="231"/>
      <c r="CW337" s="231"/>
    </row>
    <row r="338" spans="1:101" s="24" customFormat="1" ht="15.95" hidden="1" customHeight="1" x14ac:dyDescent="0.2">
      <c r="A338" s="231"/>
      <c r="B338" s="249">
        <v>28</v>
      </c>
      <c r="C338" s="278" t="s">
        <v>278</v>
      </c>
      <c r="D338" s="405"/>
      <c r="E338" s="406"/>
      <c r="F338" s="251">
        <f t="shared" si="68"/>
        <v>4</v>
      </c>
      <c r="G338" s="252">
        <f t="shared" si="69"/>
        <v>2</v>
      </c>
      <c r="H338" s="252">
        <f t="shared" si="70"/>
        <v>1</v>
      </c>
      <c r="I338" s="252">
        <f t="shared" si="71"/>
        <v>1</v>
      </c>
      <c r="J338" s="252">
        <f t="shared" si="72"/>
        <v>0</v>
      </c>
      <c r="K338" s="252">
        <f t="shared" si="73"/>
        <v>4</v>
      </c>
      <c r="L338" s="253">
        <f t="shared" si="74"/>
        <v>1</v>
      </c>
      <c r="M338" s="251">
        <f t="shared" si="64"/>
        <v>3</v>
      </c>
      <c r="N338" s="254">
        <f t="shared" si="65"/>
        <v>1</v>
      </c>
      <c r="O338" s="255">
        <v>1</v>
      </c>
      <c r="P338" s="255">
        <v>0</v>
      </c>
      <c r="Q338" s="255">
        <v>0</v>
      </c>
      <c r="R338" s="255">
        <v>3</v>
      </c>
      <c r="S338" s="256">
        <v>0</v>
      </c>
      <c r="T338" s="251">
        <f t="shared" si="75"/>
        <v>1</v>
      </c>
      <c r="U338" s="254">
        <f t="shared" si="76"/>
        <v>1</v>
      </c>
      <c r="V338" s="255">
        <v>0</v>
      </c>
      <c r="W338" s="255">
        <v>1</v>
      </c>
      <c r="X338" s="255">
        <v>0</v>
      </c>
      <c r="Y338" s="255">
        <v>1</v>
      </c>
      <c r="Z338" s="256">
        <v>1</v>
      </c>
      <c r="AA338" s="231"/>
      <c r="AB338" s="231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1"/>
      <c r="BN338" s="231"/>
      <c r="BO338" s="231"/>
      <c r="BP338" s="231"/>
      <c r="BQ338" s="231"/>
      <c r="BR338" s="231"/>
      <c r="BS338" s="231"/>
      <c r="BT338" s="231"/>
      <c r="BU338" s="231"/>
      <c r="BV338" s="231"/>
      <c r="BW338" s="231"/>
      <c r="BX338" s="231"/>
      <c r="BY338" s="231"/>
      <c r="BZ338" s="231"/>
      <c r="CA338" s="231"/>
      <c r="CB338" s="231"/>
      <c r="CC338" s="231"/>
      <c r="CD338" s="231"/>
      <c r="CE338" s="231"/>
      <c r="CF338" s="231"/>
      <c r="CG338" s="231"/>
      <c r="CH338" s="231"/>
      <c r="CI338" s="231"/>
      <c r="CJ338" s="231"/>
      <c r="CK338" s="231"/>
      <c r="CL338" s="231"/>
      <c r="CM338" s="231"/>
      <c r="CN338" s="231"/>
      <c r="CO338" s="231"/>
      <c r="CP338" s="231"/>
      <c r="CQ338" s="231"/>
      <c r="CR338" s="231"/>
      <c r="CS338" s="231"/>
      <c r="CT338" s="231"/>
      <c r="CU338" s="231"/>
      <c r="CV338" s="231"/>
      <c r="CW338" s="231"/>
    </row>
    <row r="339" spans="1:101" s="24" customFormat="1" ht="15.95" hidden="1" customHeight="1" x14ac:dyDescent="0.2">
      <c r="A339" s="231"/>
      <c r="B339" s="249">
        <v>29</v>
      </c>
      <c r="C339" s="278" t="s">
        <v>273</v>
      </c>
      <c r="D339" s="405"/>
      <c r="E339" s="406"/>
      <c r="F339" s="251">
        <f t="shared" si="68"/>
        <v>6</v>
      </c>
      <c r="G339" s="252">
        <f t="shared" si="69"/>
        <v>4</v>
      </c>
      <c r="H339" s="252">
        <f t="shared" si="70"/>
        <v>2</v>
      </c>
      <c r="I339" s="252">
        <f t="shared" si="71"/>
        <v>0</v>
      </c>
      <c r="J339" s="252">
        <f t="shared" si="72"/>
        <v>2</v>
      </c>
      <c r="K339" s="252">
        <f t="shared" si="73"/>
        <v>6</v>
      </c>
      <c r="L339" s="253">
        <f t="shared" si="74"/>
        <v>6</v>
      </c>
      <c r="M339" s="251">
        <f t="shared" si="64"/>
        <v>3</v>
      </c>
      <c r="N339" s="254">
        <f t="shared" si="65"/>
        <v>2</v>
      </c>
      <c r="O339" s="255">
        <v>1</v>
      </c>
      <c r="P339" s="255">
        <v>0</v>
      </c>
      <c r="Q339" s="255">
        <v>1</v>
      </c>
      <c r="R339" s="255">
        <v>4</v>
      </c>
      <c r="S339" s="256">
        <v>4</v>
      </c>
      <c r="T339" s="251">
        <f t="shared" si="75"/>
        <v>3</v>
      </c>
      <c r="U339" s="254">
        <f t="shared" si="76"/>
        <v>2</v>
      </c>
      <c r="V339" s="255">
        <v>1</v>
      </c>
      <c r="W339" s="255">
        <v>0</v>
      </c>
      <c r="X339" s="255">
        <v>1</v>
      </c>
      <c r="Y339" s="255">
        <v>2</v>
      </c>
      <c r="Z339" s="256">
        <v>2</v>
      </c>
      <c r="AA339" s="231"/>
      <c r="AB339" s="231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1"/>
      <c r="BN339" s="231"/>
      <c r="BO339" s="231"/>
      <c r="BP339" s="231"/>
      <c r="BQ339" s="231"/>
      <c r="BR339" s="231"/>
      <c r="BS339" s="231"/>
      <c r="BT339" s="231"/>
      <c r="BU339" s="231"/>
      <c r="BV339" s="231"/>
      <c r="BW339" s="231"/>
      <c r="BX339" s="231"/>
      <c r="BY339" s="231"/>
      <c r="BZ339" s="231"/>
      <c r="CA339" s="231"/>
      <c r="CB339" s="231"/>
      <c r="CC339" s="231"/>
      <c r="CD339" s="231"/>
      <c r="CE339" s="231"/>
      <c r="CF339" s="231"/>
      <c r="CG339" s="231"/>
      <c r="CH339" s="231"/>
      <c r="CI339" s="231"/>
      <c r="CJ339" s="231"/>
      <c r="CK339" s="231"/>
      <c r="CL339" s="231"/>
      <c r="CM339" s="231"/>
      <c r="CN339" s="231"/>
      <c r="CO339" s="231"/>
      <c r="CP339" s="231"/>
      <c r="CQ339" s="231"/>
      <c r="CR339" s="231"/>
      <c r="CS339" s="231"/>
      <c r="CT339" s="231"/>
      <c r="CU339" s="231"/>
      <c r="CV339" s="231"/>
      <c r="CW339" s="231"/>
    </row>
    <row r="340" spans="1:101" s="24" customFormat="1" ht="15.95" hidden="1" customHeight="1" x14ac:dyDescent="0.2">
      <c r="A340" s="231"/>
      <c r="B340" s="249">
        <v>30</v>
      </c>
      <c r="C340" s="281" t="s">
        <v>274</v>
      </c>
      <c r="D340" s="282"/>
      <c r="E340" s="283"/>
      <c r="F340" s="216">
        <f t="shared" si="68"/>
        <v>2</v>
      </c>
      <c r="G340" s="217">
        <f t="shared" si="69"/>
        <v>2</v>
      </c>
      <c r="H340" s="217">
        <f t="shared" si="70"/>
        <v>0</v>
      </c>
      <c r="I340" s="217">
        <f t="shared" si="71"/>
        <v>2</v>
      </c>
      <c r="J340" s="217">
        <f t="shared" si="72"/>
        <v>0</v>
      </c>
      <c r="K340" s="217">
        <f t="shared" si="73"/>
        <v>2</v>
      </c>
      <c r="L340" s="218">
        <f t="shared" si="74"/>
        <v>2</v>
      </c>
      <c r="M340" s="216">
        <f t="shared" si="64"/>
        <v>1</v>
      </c>
      <c r="N340" s="219">
        <f t="shared" si="65"/>
        <v>1</v>
      </c>
      <c r="O340" s="415">
        <v>0</v>
      </c>
      <c r="P340" s="415">
        <v>1</v>
      </c>
      <c r="Q340" s="415">
        <v>0</v>
      </c>
      <c r="R340" s="415">
        <v>0</v>
      </c>
      <c r="S340" s="416">
        <v>0</v>
      </c>
      <c r="T340" s="216">
        <f t="shared" si="75"/>
        <v>1</v>
      </c>
      <c r="U340" s="219">
        <f t="shared" si="76"/>
        <v>1</v>
      </c>
      <c r="V340" s="415">
        <v>0</v>
      </c>
      <c r="W340" s="415">
        <v>1</v>
      </c>
      <c r="X340" s="415">
        <v>0</v>
      </c>
      <c r="Y340" s="415">
        <v>2</v>
      </c>
      <c r="Z340" s="416">
        <v>2</v>
      </c>
      <c r="AA340" s="231"/>
      <c r="AB340" s="231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1"/>
      <c r="BN340" s="231"/>
      <c r="BO340" s="231"/>
      <c r="BP340" s="231"/>
      <c r="BQ340" s="231"/>
      <c r="BR340" s="231"/>
      <c r="BS340" s="231"/>
      <c r="BT340" s="231"/>
      <c r="BU340" s="231"/>
      <c r="BV340" s="231"/>
      <c r="BW340" s="231"/>
      <c r="BX340" s="231"/>
      <c r="BY340" s="231"/>
      <c r="BZ340" s="231"/>
      <c r="CA340" s="231"/>
      <c r="CB340" s="231"/>
      <c r="CC340" s="231"/>
      <c r="CD340" s="231"/>
      <c r="CE340" s="231"/>
      <c r="CF340" s="231"/>
      <c r="CG340" s="231"/>
      <c r="CH340" s="231"/>
      <c r="CI340" s="231"/>
      <c r="CJ340" s="231"/>
      <c r="CK340" s="231"/>
      <c r="CL340" s="231"/>
      <c r="CM340" s="231"/>
      <c r="CN340" s="231"/>
      <c r="CO340" s="231"/>
      <c r="CP340" s="231"/>
      <c r="CQ340" s="231"/>
      <c r="CR340" s="231"/>
      <c r="CS340" s="231"/>
      <c r="CT340" s="231"/>
      <c r="CU340" s="231"/>
      <c r="CV340" s="231"/>
      <c r="CW340" s="231"/>
    </row>
    <row r="341" spans="1:101" s="24" customFormat="1" ht="15.95" hidden="1" customHeight="1" x14ac:dyDescent="0.2">
      <c r="A341" s="230"/>
      <c r="B341" s="249">
        <v>31</v>
      </c>
      <c r="C341" s="278" t="s">
        <v>253</v>
      </c>
      <c r="D341" s="405"/>
      <c r="E341" s="406"/>
      <c r="F341" s="251">
        <f t="shared" si="68"/>
        <v>12</v>
      </c>
      <c r="G341" s="252">
        <f t="shared" si="69"/>
        <v>6</v>
      </c>
      <c r="H341" s="252">
        <f t="shared" si="70"/>
        <v>3</v>
      </c>
      <c r="I341" s="252">
        <f t="shared" si="71"/>
        <v>3</v>
      </c>
      <c r="J341" s="252">
        <f t="shared" si="72"/>
        <v>0</v>
      </c>
      <c r="K341" s="252">
        <f t="shared" si="73"/>
        <v>10</v>
      </c>
      <c r="L341" s="253">
        <f t="shared" si="74"/>
        <v>6</v>
      </c>
      <c r="M341" s="251">
        <f t="shared" si="64"/>
        <v>7</v>
      </c>
      <c r="N341" s="254">
        <f t="shared" si="65"/>
        <v>3</v>
      </c>
      <c r="O341" s="257">
        <v>2</v>
      </c>
      <c r="P341" s="257">
        <v>1</v>
      </c>
      <c r="Q341" s="257">
        <v>0</v>
      </c>
      <c r="R341" s="257">
        <v>4</v>
      </c>
      <c r="S341" s="258">
        <v>2</v>
      </c>
      <c r="T341" s="251">
        <f t="shared" si="75"/>
        <v>5</v>
      </c>
      <c r="U341" s="254">
        <f t="shared" si="76"/>
        <v>3</v>
      </c>
      <c r="V341" s="257">
        <v>1</v>
      </c>
      <c r="W341" s="257">
        <v>2</v>
      </c>
      <c r="X341" s="257">
        <v>0</v>
      </c>
      <c r="Y341" s="257">
        <v>6</v>
      </c>
      <c r="Z341" s="258">
        <v>4</v>
      </c>
      <c r="AA341" s="230"/>
      <c r="AB341" s="230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0"/>
      <c r="BN341" s="230"/>
      <c r="BO341" s="230"/>
      <c r="BP341" s="230"/>
      <c r="BQ341" s="230"/>
      <c r="BR341" s="230"/>
      <c r="BS341" s="230"/>
      <c r="BT341" s="230"/>
      <c r="BU341" s="230"/>
      <c r="BV341" s="230"/>
      <c r="BW341" s="230"/>
      <c r="BX341" s="230"/>
      <c r="BY341" s="230"/>
      <c r="BZ341" s="230"/>
      <c r="CA341" s="230"/>
      <c r="CB341" s="230"/>
      <c r="CC341" s="230"/>
      <c r="CD341" s="230"/>
      <c r="CE341" s="230"/>
      <c r="CF341" s="230"/>
      <c r="CG341" s="230"/>
      <c r="CH341" s="230"/>
      <c r="CI341" s="230"/>
      <c r="CJ341" s="230"/>
      <c r="CK341" s="230"/>
      <c r="CL341" s="230"/>
      <c r="CM341" s="230"/>
      <c r="CN341" s="230"/>
      <c r="CO341" s="230"/>
      <c r="CP341" s="230"/>
      <c r="CQ341" s="230"/>
      <c r="CR341" s="230"/>
      <c r="CS341" s="230"/>
      <c r="CT341" s="230"/>
      <c r="CU341" s="230"/>
      <c r="CV341" s="230"/>
      <c r="CW341" s="230"/>
    </row>
    <row r="342" spans="1:101" s="24" customFormat="1" ht="15.95" hidden="1" customHeight="1" x14ac:dyDescent="0.2">
      <c r="A342" s="231"/>
      <c r="B342" s="249">
        <v>32</v>
      </c>
      <c r="C342" s="278" t="s">
        <v>267</v>
      </c>
      <c r="D342" s="405"/>
      <c r="E342" s="406"/>
      <c r="F342" s="251">
        <f t="shared" si="68"/>
        <v>6</v>
      </c>
      <c r="G342" s="252">
        <f t="shared" si="69"/>
        <v>2</v>
      </c>
      <c r="H342" s="252">
        <f t="shared" si="70"/>
        <v>2</v>
      </c>
      <c r="I342" s="252">
        <f t="shared" si="71"/>
        <v>0</v>
      </c>
      <c r="J342" s="252">
        <f t="shared" si="72"/>
        <v>0</v>
      </c>
      <c r="K342" s="252">
        <f t="shared" si="73"/>
        <v>5</v>
      </c>
      <c r="L342" s="253">
        <f t="shared" si="74"/>
        <v>2</v>
      </c>
      <c r="M342" s="251">
        <f t="shared" si="64"/>
        <v>3</v>
      </c>
      <c r="N342" s="254">
        <f t="shared" si="65"/>
        <v>1</v>
      </c>
      <c r="O342" s="257">
        <v>1</v>
      </c>
      <c r="P342" s="257">
        <v>0</v>
      </c>
      <c r="Q342" s="257">
        <v>0</v>
      </c>
      <c r="R342" s="257">
        <v>2</v>
      </c>
      <c r="S342" s="258">
        <v>1</v>
      </c>
      <c r="T342" s="251">
        <f t="shared" si="75"/>
        <v>3</v>
      </c>
      <c r="U342" s="254">
        <f t="shared" si="76"/>
        <v>1</v>
      </c>
      <c r="V342" s="257">
        <v>1</v>
      </c>
      <c r="W342" s="257">
        <v>0</v>
      </c>
      <c r="X342" s="257">
        <v>0</v>
      </c>
      <c r="Y342" s="257">
        <v>3</v>
      </c>
      <c r="Z342" s="258">
        <v>1</v>
      </c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1"/>
      <c r="CA342" s="231"/>
      <c r="CB342" s="231"/>
      <c r="CC342" s="231"/>
      <c r="CD342" s="231"/>
      <c r="CE342" s="231"/>
      <c r="CF342" s="231"/>
      <c r="CG342" s="231"/>
      <c r="CH342" s="231"/>
      <c r="CI342" s="231"/>
      <c r="CJ342" s="231"/>
      <c r="CK342" s="231"/>
      <c r="CL342" s="231"/>
      <c r="CM342" s="231"/>
      <c r="CN342" s="231"/>
      <c r="CO342" s="231"/>
      <c r="CP342" s="231"/>
      <c r="CQ342" s="231"/>
      <c r="CR342" s="231"/>
      <c r="CS342" s="231"/>
      <c r="CT342" s="231"/>
      <c r="CU342" s="231"/>
      <c r="CV342" s="231"/>
      <c r="CW342" s="231"/>
    </row>
    <row r="343" spans="1:101" s="24" customFormat="1" ht="15.95" hidden="1" customHeight="1" x14ac:dyDescent="0.2">
      <c r="A343" s="230"/>
      <c r="B343" s="249">
        <v>33</v>
      </c>
      <c r="C343" s="278" t="s">
        <v>281</v>
      </c>
      <c r="D343" s="405"/>
      <c r="E343" s="406"/>
      <c r="F343" s="251">
        <f t="shared" si="68"/>
        <v>4</v>
      </c>
      <c r="G343" s="252">
        <f t="shared" si="69"/>
        <v>2</v>
      </c>
      <c r="H343" s="252">
        <f t="shared" si="70"/>
        <v>1</v>
      </c>
      <c r="I343" s="252">
        <f t="shared" si="71"/>
        <v>1</v>
      </c>
      <c r="J343" s="252">
        <f t="shared" si="72"/>
        <v>0</v>
      </c>
      <c r="K343" s="252">
        <f t="shared" si="73"/>
        <v>3</v>
      </c>
      <c r="L343" s="253">
        <f t="shared" si="74"/>
        <v>1</v>
      </c>
      <c r="M343" s="251">
        <f t="shared" si="64"/>
        <v>1</v>
      </c>
      <c r="N343" s="254">
        <f t="shared" si="65"/>
        <v>1</v>
      </c>
      <c r="O343" s="417">
        <v>0</v>
      </c>
      <c r="P343" s="417">
        <v>1</v>
      </c>
      <c r="Q343" s="417">
        <v>0</v>
      </c>
      <c r="R343" s="417">
        <v>0</v>
      </c>
      <c r="S343" s="418">
        <v>0</v>
      </c>
      <c r="T343" s="251">
        <f t="shared" si="75"/>
        <v>3</v>
      </c>
      <c r="U343" s="254">
        <f t="shared" si="76"/>
        <v>1</v>
      </c>
      <c r="V343" s="257">
        <v>1</v>
      </c>
      <c r="W343" s="257">
        <v>0</v>
      </c>
      <c r="X343" s="257">
        <v>0</v>
      </c>
      <c r="Y343" s="257">
        <v>3</v>
      </c>
      <c r="Z343" s="258">
        <v>1</v>
      </c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0"/>
      <c r="BN343" s="230"/>
      <c r="BO343" s="230"/>
      <c r="BP343" s="230"/>
      <c r="BQ343" s="230"/>
      <c r="BR343" s="230"/>
      <c r="BS343" s="230"/>
      <c r="BT343" s="230"/>
      <c r="BU343" s="230"/>
      <c r="BV343" s="230"/>
      <c r="BW343" s="230"/>
      <c r="BX343" s="230"/>
      <c r="BY343" s="230"/>
      <c r="BZ343" s="230"/>
      <c r="CA343" s="230"/>
      <c r="CB343" s="230"/>
      <c r="CC343" s="230"/>
      <c r="CD343" s="230"/>
      <c r="CE343" s="230"/>
      <c r="CF343" s="230"/>
      <c r="CG343" s="230"/>
      <c r="CH343" s="230"/>
      <c r="CI343" s="230"/>
      <c r="CJ343" s="230"/>
      <c r="CK343" s="230"/>
      <c r="CL343" s="230"/>
      <c r="CM343" s="230"/>
      <c r="CN343" s="230"/>
      <c r="CO343" s="230"/>
      <c r="CP343" s="230"/>
      <c r="CQ343" s="230"/>
      <c r="CR343" s="230"/>
      <c r="CS343" s="230"/>
      <c r="CT343" s="230"/>
      <c r="CU343" s="230"/>
      <c r="CV343" s="230"/>
      <c r="CW343" s="230"/>
    </row>
    <row r="344" spans="1:101" s="24" customFormat="1" ht="18" hidden="1" customHeight="1" x14ac:dyDescent="0.2">
      <c r="A344" s="209"/>
      <c r="B344" s="249">
        <v>34</v>
      </c>
      <c r="C344" s="275" t="s">
        <v>254</v>
      </c>
      <c r="D344" s="413"/>
      <c r="E344" s="414"/>
      <c r="F344" s="263">
        <f t="shared" si="68"/>
        <v>1</v>
      </c>
      <c r="G344" s="264">
        <f t="shared" si="69"/>
        <v>2</v>
      </c>
      <c r="H344" s="264">
        <f t="shared" si="70"/>
        <v>0</v>
      </c>
      <c r="I344" s="264">
        <f t="shared" si="71"/>
        <v>1</v>
      </c>
      <c r="J344" s="264">
        <f t="shared" si="72"/>
        <v>1</v>
      </c>
      <c r="K344" s="264">
        <f t="shared" si="73"/>
        <v>2</v>
      </c>
      <c r="L344" s="265">
        <f t="shared" si="74"/>
        <v>3</v>
      </c>
      <c r="M344" s="263">
        <f t="shared" si="64"/>
        <v>0</v>
      </c>
      <c r="N344" s="266">
        <f t="shared" si="65"/>
        <v>1</v>
      </c>
      <c r="O344" s="225">
        <v>0</v>
      </c>
      <c r="P344" s="225">
        <v>0</v>
      </c>
      <c r="Q344" s="225">
        <v>1</v>
      </c>
      <c r="R344" s="225">
        <v>2</v>
      </c>
      <c r="S344" s="226">
        <v>3</v>
      </c>
      <c r="T344" s="263">
        <f t="shared" si="75"/>
        <v>1</v>
      </c>
      <c r="U344" s="266">
        <f t="shared" si="76"/>
        <v>1</v>
      </c>
      <c r="V344" s="225">
        <v>0</v>
      </c>
      <c r="W344" s="225">
        <v>1</v>
      </c>
      <c r="X344" s="225">
        <v>0</v>
      </c>
      <c r="Y344" s="225">
        <v>0</v>
      </c>
      <c r="Z344" s="226">
        <v>0</v>
      </c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09"/>
      <c r="BN344" s="209"/>
      <c r="BO344" s="209"/>
      <c r="BP344" s="209"/>
      <c r="BQ344" s="209"/>
      <c r="BR344" s="209"/>
      <c r="BS344" s="209"/>
      <c r="BT344" s="209"/>
      <c r="BU344" s="209"/>
      <c r="BV344" s="209"/>
      <c r="BW344" s="209"/>
      <c r="BX344" s="209"/>
      <c r="BY344" s="209"/>
      <c r="BZ344" s="209"/>
      <c r="CA344" s="209"/>
      <c r="CB344" s="209"/>
      <c r="CC344" s="209"/>
      <c r="CD344" s="209"/>
      <c r="CE344" s="209"/>
      <c r="CF344" s="209"/>
      <c r="CG344" s="209"/>
      <c r="CH344" s="209"/>
      <c r="CI344" s="209"/>
      <c r="CJ344" s="209"/>
      <c r="CK344" s="209"/>
      <c r="CL344" s="209"/>
      <c r="CM344" s="209"/>
      <c r="CN344" s="209"/>
      <c r="CO344" s="209"/>
      <c r="CP344" s="209"/>
      <c r="CQ344" s="209"/>
      <c r="CR344" s="209"/>
      <c r="CS344" s="209"/>
      <c r="CT344" s="209"/>
      <c r="CU344" s="209"/>
      <c r="CV344" s="209"/>
      <c r="CW344" s="209"/>
    </row>
    <row r="345" spans="1:101" s="24" customFormat="1" ht="18" hidden="1" customHeight="1" x14ac:dyDescent="0.2">
      <c r="A345" s="209"/>
      <c r="B345" s="249">
        <v>35</v>
      </c>
      <c r="C345" s="278" t="s">
        <v>279</v>
      </c>
      <c r="D345" s="405"/>
      <c r="E345" s="406"/>
      <c r="F345" s="251">
        <f t="shared" si="68"/>
        <v>6</v>
      </c>
      <c r="G345" s="252">
        <f t="shared" si="69"/>
        <v>2</v>
      </c>
      <c r="H345" s="252">
        <f t="shared" si="70"/>
        <v>2</v>
      </c>
      <c r="I345" s="252">
        <f t="shared" si="71"/>
        <v>0</v>
      </c>
      <c r="J345" s="252">
        <f t="shared" si="72"/>
        <v>0</v>
      </c>
      <c r="K345" s="252">
        <f t="shared" si="73"/>
        <v>8</v>
      </c>
      <c r="L345" s="253">
        <f t="shared" si="74"/>
        <v>0</v>
      </c>
      <c r="M345" s="251">
        <f t="shared" si="64"/>
        <v>3</v>
      </c>
      <c r="N345" s="254">
        <f t="shared" si="65"/>
        <v>1</v>
      </c>
      <c r="O345" s="260">
        <v>1</v>
      </c>
      <c r="P345" s="260">
        <v>0</v>
      </c>
      <c r="Q345" s="260">
        <v>0</v>
      </c>
      <c r="R345" s="260">
        <v>6</v>
      </c>
      <c r="S345" s="261">
        <v>0</v>
      </c>
      <c r="T345" s="251">
        <f t="shared" si="75"/>
        <v>3</v>
      </c>
      <c r="U345" s="254">
        <f t="shared" si="76"/>
        <v>1</v>
      </c>
      <c r="V345" s="260">
        <v>1</v>
      </c>
      <c r="W345" s="260">
        <v>0</v>
      </c>
      <c r="X345" s="260">
        <v>0</v>
      </c>
      <c r="Y345" s="260">
        <v>2</v>
      </c>
      <c r="Z345" s="261">
        <v>0</v>
      </c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  <c r="BI345" s="209"/>
      <c r="BJ345" s="209"/>
      <c r="BK345" s="209"/>
      <c r="BL345" s="209"/>
      <c r="BM345" s="209"/>
      <c r="BN345" s="209"/>
      <c r="BO345" s="209"/>
      <c r="BP345" s="209"/>
      <c r="BQ345" s="209"/>
      <c r="BR345" s="209"/>
      <c r="BS345" s="209"/>
      <c r="BT345" s="209"/>
      <c r="BU345" s="209"/>
      <c r="BV345" s="209"/>
      <c r="BW345" s="209"/>
      <c r="BX345" s="209"/>
      <c r="BY345" s="209"/>
      <c r="BZ345" s="209"/>
      <c r="CA345" s="209"/>
      <c r="CB345" s="209"/>
      <c r="CC345" s="209"/>
      <c r="CD345" s="209"/>
      <c r="CE345" s="209"/>
      <c r="CF345" s="209"/>
      <c r="CG345" s="209"/>
      <c r="CH345" s="209"/>
      <c r="CI345" s="209"/>
      <c r="CJ345" s="209"/>
      <c r="CK345" s="209"/>
      <c r="CL345" s="209"/>
      <c r="CM345" s="209"/>
      <c r="CN345" s="209"/>
      <c r="CO345" s="209"/>
      <c r="CP345" s="209"/>
      <c r="CQ345" s="209"/>
      <c r="CR345" s="209"/>
      <c r="CS345" s="209"/>
      <c r="CT345" s="209"/>
      <c r="CU345" s="209"/>
      <c r="CV345" s="209"/>
      <c r="CW345" s="209"/>
    </row>
    <row r="346" spans="1:101" s="24" customFormat="1" ht="18" hidden="1" customHeight="1" x14ac:dyDescent="0.2">
      <c r="A346" s="209"/>
      <c r="B346" s="249">
        <v>36</v>
      </c>
      <c r="C346" s="278" t="s">
        <v>255</v>
      </c>
      <c r="D346" s="405"/>
      <c r="E346" s="406"/>
      <c r="F346" s="251">
        <f t="shared" si="68"/>
        <v>4</v>
      </c>
      <c r="G346" s="252">
        <f t="shared" si="69"/>
        <v>2</v>
      </c>
      <c r="H346" s="252">
        <f t="shared" si="70"/>
        <v>1</v>
      </c>
      <c r="I346" s="252">
        <f t="shared" si="71"/>
        <v>1</v>
      </c>
      <c r="J346" s="252">
        <f t="shared" si="72"/>
        <v>0</v>
      </c>
      <c r="K346" s="252">
        <f t="shared" si="73"/>
        <v>4</v>
      </c>
      <c r="L346" s="253">
        <f t="shared" si="74"/>
        <v>3</v>
      </c>
      <c r="M346" s="251">
        <f t="shared" si="64"/>
        <v>3</v>
      </c>
      <c r="N346" s="254">
        <f t="shared" si="65"/>
        <v>1</v>
      </c>
      <c r="O346" s="260">
        <v>1</v>
      </c>
      <c r="P346" s="260">
        <v>0</v>
      </c>
      <c r="Q346" s="260">
        <v>0</v>
      </c>
      <c r="R346" s="260">
        <v>2</v>
      </c>
      <c r="S346" s="261">
        <v>1</v>
      </c>
      <c r="T346" s="251">
        <f t="shared" si="75"/>
        <v>1</v>
      </c>
      <c r="U346" s="254">
        <f t="shared" si="76"/>
        <v>1</v>
      </c>
      <c r="V346" s="260">
        <v>0</v>
      </c>
      <c r="W346" s="260">
        <v>1</v>
      </c>
      <c r="X346" s="260">
        <v>0</v>
      </c>
      <c r="Y346" s="260">
        <v>2</v>
      </c>
      <c r="Z346" s="261">
        <v>2</v>
      </c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09"/>
      <c r="AT346" s="209"/>
      <c r="AU346" s="209"/>
      <c r="AV346" s="209"/>
      <c r="AW346" s="209"/>
      <c r="AX346" s="209"/>
      <c r="AY346" s="209"/>
      <c r="AZ346" s="209"/>
      <c r="BA346" s="209"/>
      <c r="BB346" s="209"/>
      <c r="BC346" s="209"/>
      <c r="BD346" s="209"/>
      <c r="BE346" s="209"/>
      <c r="BF346" s="209"/>
      <c r="BG346" s="209"/>
      <c r="BH346" s="209"/>
      <c r="BI346" s="209"/>
      <c r="BJ346" s="209"/>
      <c r="BK346" s="209"/>
      <c r="BL346" s="209"/>
      <c r="BM346" s="209"/>
      <c r="BN346" s="209"/>
      <c r="BO346" s="209"/>
      <c r="BP346" s="209"/>
      <c r="BQ346" s="209"/>
      <c r="BR346" s="209"/>
      <c r="BS346" s="209"/>
      <c r="BT346" s="209"/>
      <c r="BU346" s="209"/>
      <c r="BV346" s="209"/>
      <c r="BW346" s="209"/>
      <c r="BX346" s="209"/>
      <c r="BY346" s="209"/>
      <c r="BZ346" s="209"/>
      <c r="CA346" s="209"/>
      <c r="CB346" s="209"/>
      <c r="CC346" s="209"/>
      <c r="CD346" s="209"/>
      <c r="CE346" s="209"/>
      <c r="CF346" s="209"/>
      <c r="CG346" s="209"/>
      <c r="CH346" s="209"/>
      <c r="CI346" s="209"/>
      <c r="CJ346" s="209"/>
      <c r="CK346" s="209"/>
      <c r="CL346" s="209"/>
      <c r="CM346" s="209"/>
      <c r="CN346" s="209"/>
      <c r="CO346" s="209"/>
      <c r="CP346" s="209"/>
      <c r="CQ346" s="209"/>
      <c r="CR346" s="209"/>
      <c r="CS346" s="209"/>
      <c r="CT346" s="209"/>
      <c r="CU346" s="209"/>
      <c r="CV346" s="209"/>
      <c r="CW346" s="209"/>
    </row>
    <row r="347" spans="1:101" s="24" customFormat="1" ht="18" hidden="1" customHeight="1" x14ac:dyDescent="0.2">
      <c r="A347" s="209"/>
      <c r="B347" s="249">
        <v>37</v>
      </c>
      <c r="C347" s="275" t="s">
        <v>256</v>
      </c>
      <c r="D347" s="413"/>
      <c r="E347" s="414"/>
      <c r="F347" s="263">
        <f t="shared" si="68"/>
        <v>3</v>
      </c>
      <c r="G347" s="264">
        <f t="shared" si="69"/>
        <v>4</v>
      </c>
      <c r="H347" s="264">
        <f t="shared" si="70"/>
        <v>1</v>
      </c>
      <c r="I347" s="264">
        <f t="shared" si="71"/>
        <v>0</v>
      </c>
      <c r="J347" s="264">
        <f t="shared" si="72"/>
        <v>3</v>
      </c>
      <c r="K347" s="264">
        <f t="shared" si="73"/>
        <v>2</v>
      </c>
      <c r="L347" s="265">
        <f t="shared" si="74"/>
        <v>7</v>
      </c>
      <c r="M347" s="263">
        <f t="shared" si="64"/>
        <v>3</v>
      </c>
      <c r="N347" s="266">
        <f t="shared" si="65"/>
        <v>2</v>
      </c>
      <c r="O347" s="225">
        <v>1</v>
      </c>
      <c r="P347" s="225">
        <v>0</v>
      </c>
      <c r="Q347" s="225">
        <v>1</v>
      </c>
      <c r="R347" s="225">
        <v>1</v>
      </c>
      <c r="S347" s="226">
        <v>2</v>
      </c>
      <c r="T347" s="263">
        <f t="shared" si="75"/>
        <v>0</v>
      </c>
      <c r="U347" s="266">
        <f t="shared" si="76"/>
        <v>2</v>
      </c>
      <c r="V347" s="225">
        <v>0</v>
      </c>
      <c r="W347" s="225">
        <v>0</v>
      </c>
      <c r="X347" s="225">
        <v>2</v>
      </c>
      <c r="Y347" s="225">
        <v>1</v>
      </c>
      <c r="Z347" s="226">
        <v>5</v>
      </c>
      <c r="AA347" s="209"/>
      <c r="AB347" s="209"/>
      <c r="AC347" s="209"/>
      <c r="AD347" s="209"/>
      <c r="AE347" s="209"/>
      <c r="AF347" s="209"/>
      <c r="AG347" s="209"/>
      <c r="AH347" s="209"/>
      <c r="AI347" s="209"/>
      <c r="AJ347" s="209"/>
      <c r="AK347" s="209"/>
      <c r="AL347" s="209"/>
      <c r="AM347" s="209"/>
      <c r="AN347" s="209"/>
      <c r="AO347" s="209"/>
      <c r="AP347" s="209"/>
      <c r="AQ347" s="209"/>
      <c r="AR347" s="209"/>
      <c r="AS347" s="209"/>
      <c r="AT347" s="209"/>
      <c r="AU347" s="209"/>
      <c r="AV347" s="209"/>
      <c r="AW347" s="209"/>
      <c r="AX347" s="209"/>
      <c r="AY347" s="209"/>
      <c r="AZ347" s="209"/>
      <c r="BA347" s="209"/>
      <c r="BB347" s="209"/>
      <c r="BC347" s="209"/>
      <c r="BD347" s="209"/>
      <c r="BE347" s="209"/>
      <c r="BF347" s="209"/>
      <c r="BG347" s="209"/>
      <c r="BH347" s="209"/>
      <c r="BI347" s="209"/>
      <c r="BJ347" s="209"/>
      <c r="BK347" s="209"/>
      <c r="BL347" s="209"/>
      <c r="BM347" s="209"/>
      <c r="BN347" s="209"/>
      <c r="BO347" s="209"/>
      <c r="BP347" s="209"/>
      <c r="BQ347" s="209"/>
      <c r="BR347" s="209"/>
      <c r="BS347" s="209"/>
      <c r="BT347" s="209"/>
      <c r="BU347" s="209"/>
      <c r="BV347" s="209"/>
      <c r="BW347" s="209"/>
      <c r="BX347" s="209"/>
      <c r="BY347" s="209"/>
      <c r="BZ347" s="209"/>
      <c r="CA347" s="209"/>
      <c r="CB347" s="209"/>
      <c r="CC347" s="209"/>
      <c r="CD347" s="209"/>
      <c r="CE347" s="209"/>
      <c r="CF347" s="209"/>
      <c r="CG347" s="209"/>
      <c r="CH347" s="209"/>
      <c r="CI347" s="209"/>
      <c r="CJ347" s="209"/>
      <c r="CK347" s="209"/>
      <c r="CL347" s="209"/>
      <c r="CM347" s="209"/>
      <c r="CN347" s="209"/>
      <c r="CO347" s="209"/>
      <c r="CP347" s="209"/>
      <c r="CQ347" s="209"/>
      <c r="CR347" s="209"/>
      <c r="CS347" s="209"/>
      <c r="CT347" s="209"/>
      <c r="CU347" s="209"/>
      <c r="CV347" s="209"/>
      <c r="CW347" s="209"/>
    </row>
    <row r="348" spans="1:101" s="24" customFormat="1" ht="18" hidden="1" customHeight="1" thickBot="1" x14ac:dyDescent="0.25">
      <c r="A348" s="145"/>
      <c r="B348" s="249">
        <v>38</v>
      </c>
      <c r="C348" s="275" t="s">
        <v>257</v>
      </c>
      <c r="D348" s="413"/>
      <c r="E348" s="414"/>
      <c r="F348" s="263">
        <f t="shared" si="68"/>
        <v>1</v>
      </c>
      <c r="G348" s="264">
        <f t="shared" si="69"/>
        <v>2</v>
      </c>
      <c r="H348" s="264">
        <f t="shared" si="70"/>
        <v>0</v>
      </c>
      <c r="I348" s="264">
        <f t="shared" si="71"/>
        <v>1</v>
      </c>
      <c r="J348" s="264">
        <f t="shared" si="72"/>
        <v>1</v>
      </c>
      <c r="K348" s="264">
        <f t="shared" si="73"/>
        <v>2</v>
      </c>
      <c r="L348" s="265">
        <f t="shared" si="74"/>
        <v>3</v>
      </c>
      <c r="M348" s="263">
        <f t="shared" si="64"/>
        <v>1</v>
      </c>
      <c r="N348" s="266">
        <f t="shared" si="65"/>
        <v>1</v>
      </c>
      <c r="O348" s="225">
        <v>0</v>
      </c>
      <c r="P348" s="225">
        <v>1</v>
      </c>
      <c r="Q348" s="225">
        <v>0</v>
      </c>
      <c r="R348" s="225">
        <v>1</v>
      </c>
      <c r="S348" s="226">
        <v>1</v>
      </c>
      <c r="T348" s="263">
        <f t="shared" si="75"/>
        <v>0</v>
      </c>
      <c r="U348" s="266">
        <f t="shared" si="76"/>
        <v>1</v>
      </c>
      <c r="V348" s="225">
        <v>0</v>
      </c>
      <c r="W348" s="225">
        <v>0</v>
      </c>
      <c r="X348" s="225">
        <v>1</v>
      </c>
      <c r="Y348" s="225">
        <v>1</v>
      </c>
      <c r="Z348" s="226">
        <v>2</v>
      </c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5"/>
      <c r="BN348" s="145"/>
      <c r="BO348" s="145"/>
      <c r="BP348" s="145"/>
      <c r="BQ348" s="145"/>
      <c r="BR348" s="145"/>
      <c r="BS348" s="145"/>
      <c r="BT348" s="145"/>
      <c r="BU348" s="145"/>
      <c r="BV348" s="145"/>
      <c r="BW348" s="145"/>
      <c r="BX348" s="145"/>
      <c r="BY348" s="145"/>
      <c r="BZ348" s="145"/>
      <c r="CA348" s="145"/>
      <c r="CB348" s="145"/>
      <c r="CC348" s="145"/>
      <c r="CD348" s="145"/>
      <c r="CE348" s="145"/>
      <c r="CF348" s="145"/>
      <c r="CG348" s="145"/>
      <c r="CH348" s="145"/>
      <c r="CI348" s="145"/>
      <c r="CJ348" s="145"/>
      <c r="CK348" s="145"/>
      <c r="CL348" s="145"/>
      <c r="CM348" s="145"/>
      <c r="CN348" s="145"/>
      <c r="CO348" s="145"/>
      <c r="CP348" s="145"/>
      <c r="CQ348" s="145"/>
      <c r="CR348" s="145"/>
      <c r="CS348" s="145"/>
      <c r="CT348" s="145"/>
      <c r="CU348" s="145"/>
      <c r="CV348" s="145"/>
      <c r="CW348" s="145"/>
    </row>
    <row r="349" spans="1:101" s="24" customFormat="1" ht="15.75" hidden="1" customHeight="1" x14ac:dyDescent="0.25">
      <c r="A349" s="206"/>
      <c r="B349" s="26"/>
      <c r="C349" s="284" t="s">
        <v>0</v>
      </c>
      <c r="D349" s="285"/>
      <c r="E349" s="286"/>
      <c r="F349" s="237">
        <f>SUM(F311:F348)</f>
        <v>244</v>
      </c>
      <c r="G349" s="238">
        <f t="shared" ref="G349:Z349" si="77">SUM(G311:G348)</f>
        <v>134</v>
      </c>
      <c r="H349" s="238">
        <f t="shared" si="77"/>
        <v>69</v>
      </c>
      <c r="I349" s="238">
        <f t="shared" si="77"/>
        <v>37</v>
      </c>
      <c r="J349" s="238">
        <f t="shared" si="77"/>
        <v>28</v>
      </c>
      <c r="K349" s="238">
        <f t="shared" si="77"/>
        <v>221</v>
      </c>
      <c r="L349" s="238">
        <f t="shared" si="77"/>
        <v>142</v>
      </c>
      <c r="M349" s="238">
        <f t="shared" si="77"/>
        <v>151</v>
      </c>
      <c r="N349" s="238">
        <f t="shared" si="77"/>
        <v>67</v>
      </c>
      <c r="O349" s="238">
        <f t="shared" si="77"/>
        <v>46</v>
      </c>
      <c r="P349" s="238">
        <f t="shared" si="77"/>
        <v>13</v>
      </c>
      <c r="Q349" s="238">
        <f t="shared" si="77"/>
        <v>8</v>
      </c>
      <c r="R349" s="238">
        <f t="shared" si="77"/>
        <v>121</v>
      </c>
      <c r="S349" s="238">
        <f t="shared" si="77"/>
        <v>55</v>
      </c>
      <c r="T349" s="238">
        <f t="shared" si="77"/>
        <v>93</v>
      </c>
      <c r="U349" s="238">
        <f t="shared" si="77"/>
        <v>67</v>
      </c>
      <c r="V349" s="238">
        <f t="shared" si="77"/>
        <v>23</v>
      </c>
      <c r="W349" s="238">
        <f t="shared" si="77"/>
        <v>24</v>
      </c>
      <c r="X349" s="238">
        <f t="shared" si="77"/>
        <v>20</v>
      </c>
      <c r="Y349" s="238">
        <f t="shared" si="77"/>
        <v>100</v>
      </c>
      <c r="Z349" s="238">
        <f t="shared" si="77"/>
        <v>87</v>
      </c>
      <c r="AA349" s="206"/>
      <c r="AB349" s="206"/>
      <c r="AC349" s="206"/>
      <c r="AD349" s="206"/>
      <c r="AE349" s="206"/>
      <c r="AF349" s="206"/>
      <c r="AG349" s="206"/>
      <c r="AH349" s="206"/>
      <c r="AI349" s="206"/>
      <c r="AJ349" s="206"/>
      <c r="AK349" s="206"/>
      <c r="AL349" s="206"/>
      <c r="AM349" s="206"/>
      <c r="AN349" s="206"/>
      <c r="AO349" s="206"/>
      <c r="AP349" s="206"/>
      <c r="AQ349" s="206"/>
      <c r="AR349" s="206"/>
      <c r="AS349" s="206"/>
      <c r="AT349" s="206"/>
      <c r="AU349" s="206"/>
      <c r="AV349" s="206"/>
      <c r="AW349" s="206"/>
      <c r="AX349" s="206"/>
      <c r="AY349" s="206"/>
      <c r="AZ349" s="206"/>
      <c r="BA349" s="206"/>
      <c r="BB349" s="206"/>
      <c r="BC349" s="206"/>
      <c r="BD349" s="206"/>
      <c r="BE349" s="206"/>
      <c r="BF349" s="206"/>
      <c r="BG349" s="206"/>
      <c r="BH349" s="206"/>
      <c r="BI349" s="206"/>
      <c r="BJ349" s="206"/>
      <c r="BK349" s="206"/>
      <c r="BL349" s="206"/>
      <c r="BM349" s="206"/>
      <c r="BN349" s="206"/>
      <c r="BO349" s="206"/>
      <c r="BP349" s="206"/>
      <c r="BQ349" s="206"/>
      <c r="BR349" s="206"/>
      <c r="BS349" s="206"/>
      <c r="BT349" s="206"/>
      <c r="BU349" s="206"/>
      <c r="BV349" s="206"/>
      <c r="BW349" s="206"/>
      <c r="BX349" s="206"/>
      <c r="BY349" s="206"/>
      <c r="BZ349" s="206"/>
      <c r="CA349" s="206"/>
      <c r="CB349" s="206"/>
      <c r="CC349" s="206"/>
      <c r="CD349" s="206"/>
      <c r="CE349" s="206"/>
      <c r="CF349" s="206"/>
      <c r="CG349" s="206"/>
      <c r="CH349" s="206"/>
      <c r="CI349" s="206"/>
      <c r="CJ349" s="206"/>
      <c r="CK349" s="206"/>
      <c r="CL349" s="206"/>
      <c r="CM349" s="206"/>
      <c r="CN349" s="206"/>
      <c r="CO349" s="206"/>
      <c r="CP349" s="206"/>
      <c r="CQ349" s="206"/>
      <c r="CR349" s="206"/>
      <c r="CS349" s="206"/>
      <c r="CT349" s="206"/>
      <c r="CU349" s="206"/>
      <c r="CV349" s="206"/>
      <c r="CW349" s="206"/>
    </row>
    <row r="351" spans="1:101" ht="15.75" x14ac:dyDescent="0.25">
      <c r="B351" s="497"/>
      <c r="C351" s="501" t="s">
        <v>397</v>
      </c>
      <c r="D351" s="505"/>
      <c r="E351" s="505"/>
      <c r="F351" s="505"/>
      <c r="G351" s="505"/>
      <c r="H351" s="505"/>
      <c r="I351" s="505"/>
      <c r="J351" s="505"/>
      <c r="K351" s="505"/>
      <c r="L351" s="505"/>
      <c r="M351" s="505"/>
      <c r="N351" s="505"/>
      <c r="O351" s="505"/>
      <c r="P351" s="502"/>
      <c r="Q351" s="502"/>
      <c r="R351" s="502"/>
      <c r="S351" s="502"/>
      <c r="T351" s="502"/>
      <c r="U351" s="502"/>
      <c r="V351" s="502"/>
      <c r="W351" s="502"/>
      <c r="X351" s="504"/>
    </row>
    <row r="352" spans="1:101" ht="15.75" x14ac:dyDescent="0.25">
      <c r="B352" s="497"/>
      <c r="C352" s="509"/>
      <c r="D352" s="331"/>
      <c r="E352" s="331"/>
      <c r="F352" s="331"/>
      <c r="G352" s="332"/>
      <c r="H352" s="510" t="s">
        <v>359</v>
      </c>
      <c r="I352" s="511"/>
      <c r="J352" s="512"/>
      <c r="K352" s="513" t="s">
        <v>360</v>
      </c>
      <c r="L352" s="511"/>
      <c r="M352" s="511"/>
      <c r="N352" s="507"/>
      <c r="O352" s="508"/>
      <c r="P352" s="508"/>
      <c r="Q352" s="508"/>
      <c r="R352" s="506"/>
      <c r="S352" s="510" t="s">
        <v>365</v>
      </c>
      <c r="T352" s="511"/>
      <c r="U352" s="512"/>
      <c r="V352" s="513" t="s">
        <v>360</v>
      </c>
      <c r="W352" s="511"/>
      <c r="X352" s="512"/>
    </row>
    <row r="353" spans="2:24" ht="25.5" customHeight="1" x14ac:dyDescent="0.25">
      <c r="B353" s="497"/>
      <c r="C353" s="493" t="s">
        <v>307</v>
      </c>
      <c r="D353" s="493"/>
      <c r="E353" s="493"/>
      <c r="F353" s="493"/>
      <c r="G353" s="493"/>
      <c r="H353" s="494" t="s">
        <v>13</v>
      </c>
      <c r="I353" s="500"/>
      <c r="J353" s="503">
        <v>69</v>
      </c>
      <c r="K353" s="495" t="s">
        <v>356</v>
      </c>
      <c r="L353" s="498"/>
      <c r="M353" s="503">
        <v>75</v>
      </c>
      <c r="N353" s="514" t="s">
        <v>325</v>
      </c>
      <c r="O353" s="493"/>
      <c r="P353" s="493"/>
      <c r="Q353" s="493"/>
      <c r="R353" s="493"/>
      <c r="S353" s="494" t="s">
        <v>16</v>
      </c>
      <c r="T353" s="500"/>
      <c r="U353" s="503">
        <v>50</v>
      </c>
      <c r="V353" s="495" t="s">
        <v>364</v>
      </c>
      <c r="W353" s="498"/>
      <c r="X353" s="503">
        <v>50</v>
      </c>
    </row>
    <row r="354" spans="2:24" ht="24" customHeight="1" x14ac:dyDescent="0.25">
      <c r="B354" s="497"/>
      <c r="C354" s="493" t="s">
        <v>308</v>
      </c>
      <c r="D354" s="493"/>
      <c r="E354" s="493"/>
      <c r="F354" s="493"/>
      <c r="G354" s="493"/>
      <c r="H354" s="494" t="s">
        <v>355</v>
      </c>
      <c r="I354" s="500"/>
      <c r="J354" s="503">
        <v>41</v>
      </c>
      <c r="K354" s="495" t="s">
        <v>357</v>
      </c>
      <c r="L354" s="498">
        <v>48</v>
      </c>
      <c r="M354" s="503">
        <v>48</v>
      </c>
      <c r="N354" s="514" t="s">
        <v>326</v>
      </c>
      <c r="O354" s="493"/>
      <c r="P354" s="493"/>
      <c r="Q354" s="493"/>
      <c r="R354" s="493"/>
      <c r="S354" s="494" t="s">
        <v>16</v>
      </c>
      <c r="T354" s="500"/>
      <c r="U354" s="503">
        <v>31</v>
      </c>
      <c r="V354" s="495" t="s">
        <v>364</v>
      </c>
      <c r="W354" s="498"/>
      <c r="X354" s="503">
        <v>31</v>
      </c>
    </row>
    <row r="355" spans="2:24" ht="21" customHeight="1" x14ac:dyDescent="0.25">
      <c r="B355" s="497"/>
      <c r="C355" s="493" t="s">
        <v>309</v>
      </c>
      <c r="D355" s="493"/>
      <c r="E355" s="493"/>
      <c r="F355" s="493"/>
      <c r="G355" s="493"/>
      <c r="H355" s="494" t="s">
        <v>13</v>
      </c>
      <c r="I355" s="500"/>
      <c r="J355" s="503">
        <v>28</v>
      </c>
      <c r="K355" s="495" t="s">
        <v>356</v>
      </c>
      <c r="L355" s="498">
        <v>30</v>
      </c>
      <c r="M355" s="503">
        <v>30</v>
      </c>
      <c r="N355" s="514" t="s">
        <v>327</v>
      </c>
      <c r="O355" s="493"/>
      <c r="P355" s="493"/>
      <c r="Q355" s="493"/>
      <c r="R355" s="493"/>
      <c r="S355" s="494" t="s">
        <v>16</v>
      </c>
      <c r="T355" s="500"/>
      <c r="U355" s="503">
        <v>19</v>
      </c>
      <c r="V355" s="495" t="s">
        <v>363</v>
      </c>
      <c r="W355" s="498"/>
      <c r="X355" s="503">
        <v>19</v>
      </c>
    </row>
    <row r="356" spans="2:24" ht="26.25" customHeight="1" x14ac:dyDescent="0.25">
      <c r="B356" s="497"/>
      <c r="C356" s="493" t="s">
        <v>310</v>
      </c>
      <c r="D356" s="493"/>
      <c r="E356" s="493"/>
      <c r="F356" s="493"/>
      <c r="G356" s="493"/>
      <c r="H356" s="494" t="s">
        <v>13</v>
      </c>
      <c r="I356" s="500"/>
      <c r="J356" s="503">
        <v>19</v>
      </c>
      <c r="K356" s="495" t="s">
        <v>358</v>
      </c>
      <c r="L356" s="498">
        <v>22</v>
      </c>
      <c r="M356" s="503">
        <v>22</v>
      </c>
      <c r="N356" s="514" t="s">
        <v>328</v>
      </c>
      <c r="O356" s="493"/>
      <c r="P356" s="493"/>
      <c r="Q356" s="493"/>
      <c r="R356" s="493"/>
      <c r="S356" s="494" t="s">
        <v>16</v>
      </c>
      <c r="T356" s="500"/>
      <c r="U356" s="503">
        <v>14</v>
      </c>
      <c r="V356" s="495" t="s">
        <v>297</v>
      </c>
      <c r="W356" s="498"/>
      <c r="X356" s="503">
        <v>11</v>
      </c>
    </row>
    <row r="357" spans="2:24" ht="21" customHeight="1" x14ac:dyDescent="0.25">
      <c r="B357" s="497"/>
      <c r="C357" s="493" t="s">
        <v>311</v>
      </c>
      <c r="D357" s="493"/>
      <c r="E357" s="493"/>
      <c r="F357" s="493"/>
      <c r="G357" s="493"/>
      <c r="H357" s="494" t="s">
        <v>13</v>
      </c>
      <c r="I357" s="500"/>
      <c r="J357" s="503">
        <v>12</v>
      </c>
      <c r="K357" s="495" t="s">
        <v>297</v>
      </c>
      <c r="L357" s="498"/>
      <c r="M357" s="503">
        <v>17</v>
      </c>
      <c r="N357" s="514" t="s">
        <v>329</v>
      </c>
      <c r="O357" s="493"/>
      <c r="P357" s="493"/>
      <c r="Q357" s="493"/>
      <c r="R357" s="493"/>
      <c r="S357" s="494" t="s">
        <v>366</v>
      </c>
      <c r="T357" s="500"/>
      <c r="U357" s="503">
        <v>8</v>
      </c>
      <c r="V357" s="495" t="s">
        <v>357</v>
      </c>
      <c r="W357" s="498"/>
      <c r="X357" s="503">
        <v>5</v>
      </c>
    </row>
    <row r="358" spans="2:24" ht="23.25" customHeight="1" x14ac:dyDescent="0.25">
      <c r="B358" s="497"/>
      <c r="C358" s="493" t="s">
        <v>312</v>
      </c>
      <c r="D358" s="493"/>
      <c r="E358" s="493"/>
      <c r="F358" s="493"/>
      <c r="G358" s="493"/>
      <c r="H358" s="494" t="s">
        <v>16</v>
      </c>
      <c r="I358" s="500"/>
      <c r="J358" s="503">
        <v>12</v>
      </c>
      <c r="K358" s="495" t="s">
        <v>16</v>
      </c>
      <c r="L358" s="498"/>
      <c r="M358" s="503">
        <v>12</v>
      </c>
      <c r="N358" s="514" t="s">
        <v>330</v>
      </c>
      <c r="O358" s="493"/>
      <c r="P358" s="493"/>
      <c r="Q358" s="493"/>
      <c r="R358" s="493"/>
      <c r="S358" s="494" t="s">
        <v>13</v>
      </c>
      <c r="T358" s="500"/>
      <c r="U358" s="503">
        <v>3</v>
      </c>
      <c r="V358" s="495" t="s">
        <v>367</v>
      </c>
      <c r="W358" s="498"/>
      <c r="X358" s="503">
        <v>3</v>
      </c>
    </row>
    <row r="359" spans="2:24" ht="21" customHeight="1" x14ac:dyDescent="0.25">
      <c r="B359" s="497"/>
      <c r="C359" s="493" t="s">
        <v>313</v>
      </c>
      <c r="D359" s="493"/>
      <c r="E359" s="493"/>
      <c r="F359" s="493"/>
      <c r="G359" s="493"/>
      <c r="H359" s="494" t="s">
        <v>19</v>
      </c>
      <c r="I359" s="500"/>
      <c r="J359" s="503">
        <v>13</v>
      </c>
      <c r="K359" s="495" t="s">
        <v>357</v>
      </c>
      <c r="L359" s="498"/>
      <c r="M359" s="503">
        <v>16</v>
      </c>
      <c r="N359" s="514" t="s">
        <v>331</v>
      </c>
      <c r="O359" s="493"/>
      <c r="P359" s="493"/>
      <c r="Q359" s="493"/>
      <c r="R359" s="493"/>
      <c r="S359" s="494" t="s">
        <v>16</v>
      </c>
      <c r="T359" s="500"/>
      <c r="U359" s="503">
        <v>9</v>
      </c>
      <c r="V359" s="495" t="s">
        <v>297</v>
      </c>
      <c r="W359" s="498"/>
      <c r="X359" s="503">
        <v>8</v>
      </c>
    </row>
    <row r="360" spans="2:24" ht="21" customHeight="1" x14ac:dyDescent="0.25">
      <c r="B360" s="497"/>
      <c r="C360" s="493" t="s">
        <v>314</v>
      </c>
      <c r="D360" s="493"/>
      <c r="E360" s="493"/>
      <c r="F360" s="493"/>
      <c r="G360" s="493"/>
      <c r="H360" s="494" t="s">
        <v>13</v>
      </c>
      <c r="I360" s="500"/>
      <c r="J360" s="503">
        <v>5</v>
      </c>
      <c r="K360" s="495" t="s">
        <v>297</v>
      </c>
      <c r="L360" s="498"/>
      <c r="M360" s="503">
        <v>7</v>
      </c>
      <c r="N360" s="514" t="s">
        <v>332</v>
      </c>
      <c r="O360" s="493"/>
      <c r="P360" s="493"/>
      <c r="Q360" s="493"/>
      <c r="R360" s="493"/>
      <c r="S360" s="494" t="s">
        <v>368</v>
      </c>
      <c r="T360" s="500"/>
      <c r="U360" s="503">
        <v>2</v>
      </c>
      <c r="V360" s="495" t="s">
        <v>357</v>
      </c>
      <c r="W360" s="498"/>
      <c r="X360" s="503">
        <v>0</v>
      </c>
    </row>
    <row r="361" spans="2:24" ht="23.25" customHeight="1" x14ac:dyDescent="0.25">
      <c r="B361" s="497"/>
      <c r="C361" s="493" t="s">
        <v>315</v>
      </c>
      <c r="D361" s="493"/>
      <c r="E361" s="493"/>
      <c r="F361" s="493"/>
      <c r="G361" s="493"/>
      <c r="H361" s="494" t="s">
        <v>16</v>
      </c>
      <c r="I361" s="500"/>
      <c r="J361" s="503">
        <v>4</v>
      </c>
      <c r="K361" s="495" t="s">
        <v>361</v>
      </c>
      <c r="L361" s="498"/>
      <c r="M361" s="503">
        <v>5</v>
      </c>
      <c r="N361" s="514" t="s">
        <v>333</v>
      </c>
      <c r="O361" s="493"/>
      <c r="P361" s="493"/>
      <c r="Q361" s="493"/>
      <c r="R361" s="493"/>
      <c r="S361" s="494" t="s">
        <v>13</v>
      </c>
      <c r="T361" s="500"/>
      <c r="U361" s="503">
        <v>0</v>
      </c>
      <c r="V361" s="495" t="s">
        <v>356</v>
      </c>
      <c r="W361" s="498"/>
      <c r="X361" s="503">
        <v>0</v>
      </c>
    </row>
    <row r="362" spans="2:24" ht="28.5" customHeight="1" x14ac:dyDescent="0.25">
      <c r="B362" s="497"/>
      <c r="C362" s="493" t="s">
        <v>316</v>
      </c>
      <c r="D362" s="493"/>
      <c r="E362" s="493"/>
      <c r="F362" s="493"/>
      <c r="G362" s="493"/>
      <c r="H362" s="494" t="s">
        <v>13</v>
      </c>
      <c r="I362" s="500"/>
      <c r="J362" s="503">
        <v>7</v>
      </c>
      <c r="K362" s="495" t="s">
        <v>356</v>
      </c>
      <c r="L362" s="498"/>
      <c r="M362" s="503">
        <v>8</v>
      </c>
      <c r="N362" s="514" t="s">
        <v>334</v>
      </c>
      <c r="O362" s="493"/>
      <c r="P362" s="493"/>
      <c r="Q362" s="493"/>
      <c r="R362" s="493"/>
      <c r="S362" s="494" t="s">
        <v>369</v>
      </c>
      <c r="T362" s="500"/>
      <c r="U362" s="503">
        <v>5</v>
      </c>
      <c r="V362" s="495" t="s">
        <v>297</v>
      </c>
      <c r="W362" s="498"/>
      <c r="X362" s="503">
        <v>3</v>
      </c>
    </row>
    <row r="363" spans="2:24" ht="29.25" customHeight="1" x14ac:dyDescent="0.25">
      <c r="B363" s="497"/>
      <c r="C363" s="493" t="s">
        <v>317</v>
      </c>
      <c r="D363" s="493"/>
      <c r="E363" s="493"/>
      <c r="F363" s="493"/>
      <c r="G363" s="493"/>
      <c r="H363" s="494" t="s">
        <v>355</v>
      </c>
      <c r="I363" s="500"/>
      <c r="J363" s="503">
        <v>7</v>
      </c>
      <c r="K363" s="495" t="s">
        <v>297</v>
      </c>
      <c r="L363" s="498"/>
      <c r="M363" s="503">
        <v>10</v>
      </c>
      <c r="N363" s="514" t="s">
        <v>335</v>
      </c>
      <c r="O363" s="493"/>
      <c r="P363" s="493"/>
      <c r="Q363" s="493"/>
      <c r="R363" s="493"/>
      <c r="S363" s="494" t="s">
        <v>16</v>
      </c>
      <c r="T363" s="500"/>
      <c r="U363" s="503">
        <v>4</v>
      </c>
      <c r="V363" s="495" t="s">
        <v>16</v>
      </c>
      <c r="W363" s="498"/>
      <c r="X363" s="503">
        <v>4</v>
      </c>
    </row>
    <row r="364" spans="2:24" ht="25.5" customHeight="1" x14ac:dyDescent="0.25">
      <c r="B364" s="497"/>
      <c r="C364" s="493" t="s">
        <v>318</v>
      </c>
      <c r="D364" s="493"/>
      <c r="E364" s="493"/>
      <c r="F364" s="493"/>
      <c r="G364" s="493"/>
      <c r="H364" s="494" t="s">
        <v>16</v>
      </c>
      <c r="I364" s="500"/>
      <c r="J364" s="503">
        <v>8</v>
      </c>
      <c r="K364" s="495" t="s">
        <v>363</v>
      </c>
      <c r="L364" s="498"/>
      <c r="M364" s="503">
        <v>8</v>
      </c>
      <c r="N364" s="514" t="s">
        <v>336</v>
      </c>
      <c r="O364" s="493"/>
      <c r="P364" s="493"/>
      <c r="Q364" s="493"/>
      <c r="R364" s="493"/>
      <c r="S364" s="494" t="s">
        <v>13</v>
      </c>
      <c r="T364" s="500"/>
      <c r="U364" s="503">
        <v>3</v>
      </c>
      <c r="V364" s="495" t="s">
        <v>367</v>
      </c>
      <c r="W364" s="498"/>
      <c r="X364" s="503">
        <v>3</v>
      </c>
    </row>
    <row r="365" spans="2:24" ht="21" customHeight="1" x14ac:dyDescent="0.25">
      <c r="B365" s="497"/>
      <c r="C365" s="493" t="s">
        <v>319</v>
      </c>
      <c r="D365" s="493"/>
      <c r="E365" s="493"/>
      <c r="F365" s="493"/>
      <c r="G365" s="493"/>
      <c r="H365" s="494" t="s">
        <v>19</v>
      </c>
      <c r="I365" s="500"/>
      <c r="J365" s="503">
        <v>61</v>
      </c>
      <c r="K365" s="495" t="s">
        <v>357</v>
      </c>
      <c r="L365" s="498"/>
      <c r="M365" s="503">
        <v>61</v>
      </c>
      <c r="N365" s="514" t="s">
        <v>337</v>
      </c>
      <c r="O365" s="493"/>
      <c r="P365" s="493"/>
      <c r="Q365" s="493"/>
      <c r="R365" s="493"/>
      <c r="S365" s="494" t="s">
        <v>16</v>
      </c>
      <c r="T365" s="500"/>
      <c r="U365" s="503">
        <v>50</v>
      </c>
      <c r="V365" s="495" t="s">
        <v>297</v>
      </c>
      <c r="W365" s="498"/>
      <c r="X365" s="503">
        <v>40</v>
      </c>
    </row>
    <row r="366" spans="2:24" ht="21" customHeight="1" x14ac:dyDescent="0.25">
      <c r="B366" s="497"/>
      <c r="C366" s="493" t="s">
        <v>320</v>
      </c>
      <c r="D366" s="493"/>
      <c r="E366" s="493"/>
      <c r="F366" s="493"/>
      <c r="G366" s="493"/>
      <c r="H366" s="494" t="s">
        <v>19</v>
      </c>
      <c r="I366" s="500"/>
      <c r="J366" s="503">
        <v>34</v>
      </c>
      <c r="K366" s="495" t="s">
        <v>357</v>
      </c>
      <c r="L366" s="498"/>
      <c r="M366" s="503">
        <v>44</v>
      </c>
      <c r="N366" s="514" t="s">
        <v>338</v>
      </c>
      <c r="O366" s="493"/>
      <c r="P366" s="493"/>
      <c r="Q366" s="493"/>
      <c r="R366" s="493"/>
      <c r="S366" s="494" t="s">
        <v>14</v>
      </c>
      <c r="T366" s="500"/>
      <c r="U366" s="503">
        <v>27</v>
      </c>
      <c r="V366" s="495" t="s">
        <v>361</v>
      </c>
      <c r="W366" s="498"/>
      <c r="X366" s="503">
        <v>23</v>
      </c>
    </row>
    <row r="367" spans="2:24" ht="21" customHeight="1" x14ac:dyDescent="0.25">
      <c r="B367" s="497"/>
      <c r="C367" s="493" t="s">
        <v>321</v>
      </c>
      <c r="D367" s="493"/>
      <c r="E367" s="493"/>
      <c r="F367" s="493"/>
      <c r="G367" s="493"/>
      <c r="H367" s="494" t="s">
        <v>14</v>
      </c>
      <c r="I367" s="500"/>
      <c r="J367" s="503">
        <v>29</v>
      </c>
      <c r="K367" s="494" t="s">
        <v>14</v>
      </c>
      <c r="L367" s="500"/>
      <c r="M367" s="503">
        <v>29</v>
      </c>
      <c r="N367" s="514" t="s">
        <v>339</v>
      </c>
      <c r="O367" s="493"/>
      <c r="P367" s="493"/>
      <c r="Q367" s="493"/>
      <c r="R367" s="493"/>
      <c r="S367" s="494" t="s">
        <v>16</v>
      </c>
      <c r="T367" s="500"/>
      <c r="U367" s="503">
        <v>20</v>
      </c>
      <c r="V367" s="494" t="s">
        <v>362</v>
      </c>
      <c r="W367" s="500"/>
      <c r="X367" s="503">
        <v>12</v>
      </c>
    </row>
    <row r="368" spans="2:24" ht="21" customHeight="1" x14ac:dyDescent="0.25">
      <c r="B368" s="497"/>
      <c r="C368" s="493" t="s">
        <v>322</v>
      </c>
      <c r="D368" s="493"/>
      <c r="E368" s="493"/>
      <c r="F368" s="493"/>
      <c r="G368" s="493"/>
      <c r="H368" s="494" t="s">
        <v>16</v>
      </c>
      <c r="I368" s="500"/>
      <c r="J368" s="503">
        <v>46</v>
      </c>
      <c r="K368" s="494" t="s">
        <v>16</v>
      </c>
      <c r="L368" s="500"/>
      <c r="M368" s="503">
        <v>46</v>
      </c>
      <c r="N368" s="514" t="s">
        <v>340</v>
      </c>
      <c r="O368" s="493"/>
      <c r="P368" s="493"/>
      <c r="Q368" s="493"/>
      <c r="R368" s="493"/>
      <c r="S368" s="494" t="s">
        <v>13</v>
      </c>
      <c r="T368" s="500"/>
      <c r="U368" s="503">
        <v>25</v>
      </c>
      <c r="V368" s="494" t="s">
        <v>356</v>
      </c>
      <c r="W368" s="500"/>
      <c r="X368" s="503">
        <v>23</v>
      </c>
    </row>
    <row r="369" spans="2:24" ht="21" customHeight="1" x14ac:dyDescent="0.25">
      <c r="B369" s="497"/>
      <c r="C369" s="493" t="s">
        <v>323</v>
      </c>
      <c r="D369" s="493"/>
      <c r="E369" s="493"/>
      <c r="F369" s="493"/>
      <c r="G369" s="493"/>
      <c r="H369" s="494" t="s">
        <v>16</v>
      </c>
      <c r="I369" s="500"/>
      <c r="J369" s="503">
        <v>17</v>
      </c>
      <c r="K369" s="494" t="s">
        <v>16</v>
      </c>
      <c r="L369" s="500"/>
      <c r="M369" s="503">
        <v>17</v>
      </c>
      <c r="N369" s="514" t="s">
        <v>341</v>
      </c>
      <c r="O369" s="493"/>
      <c r="P369" s="493"/>
      <c r="Q369" s="493"/>
      <c r="R369" s="493"/>
      <c r="S369" s="494" t="s">
        <v>13</v>
      </c>
      <c r="T369" s="500"/>
      <c r="U369" s="503">
        <v>11</v>
      </c>
      <c r="V369" s="494" t="s">
        <v>362</v>
      </c>
      <c r="W369" s="500"/>
      <c r="X369" s="503">
        <v>5</v>
      </c>
    </row>
    <row r="370" spans="2:24" ht="21" customHeight="1" x14ac:dyDescent="0.25">
      <c r="B370" s="497"/>
      <c r="C370" s="493" t="s">
        <v>324</v>
      </c>
      <c r="D370" s="493"/>
      <c r="E370" s="493"/>
      <c r="F370" s="493"/>
      <c r="G370" s="493"/>
      <c r="H370" s="494" t="s">
        <v>16</v>
      </c>
      <c r="I370" s="500"/>
      <c r="J370" s="503">
        <v>29</v>
      </c>
      <c r="K370" s="494" t="s">
        <v>16</v>
      </c>
      <c r="L370" s="500"/>
      <c r="M370" s="503">
        <v>29</v>
      </c>
      <c r="N370" s="514" t="s">
        <v>342</v>
      </c>
      <c r="O370" s="493"/>
      <c r="P370" s="493"/>
      <c r="Q370" s="493"/>
      <c r="R370" s="493"/>
      <c r="S370" s="494" t="s">
        <v>13</v>
      </c>
      <c r="T370" s="500"/>
      <c r="U370" s="503">
        <v>14</v>
      </c>
      <c r="V370" s="494" t="s">
        <v>356</v>
      </c>
      <c r="W370" s="500"/>
      <c r="X370" s="503">
        <v>15</v>
      </c>
    </row>
    <row r="371" spans="2:24" ht="21" customHeight="1" x14ac:dyDescent="0.25">
      <c r="B371" s="497"/>
      <c r="C371" s="493" t="s">
        <v>343</v>
      </c>
      <c r="D371" s="493" t="s">
        <v>343</v>
      </c>
      <c r="E371" s="493" t="s">
        <v>343</v>
      </c>
      <c r="F371" s="493" t="s">
        <v>343</v>
      </c>
      <c r="G371" s="493" t="s">
        <v>343</v>
      </c>
      <c r="H371" s="494" t="s">
        <v>13</v>
      </c>
      <c r="I371" s="500"/>
      <c r="J371" s="515" t="s">
        <v>371</v>
      </c>
      <c r="K371" s="494" t="s">
        <v>357</v>
      </c>
      <c r="L371" s="500"/>
      <c r="M371" s="515" t="s">
        <v>354</v>
      </c>
      <c r="N371" s="493" t="s">
        <v>346</v>
      </c>
      <c r="O371" s="493" t="s">
        <v>346</v>
      </c>
      <c r="P371" s="493" t="s">
        <v>346</v>
      </c>
      <c r="Q371" s="493" t="s">
        <v>346</v>
      </c>
      <c r="R371" s="493" t="s">
        <v>346</v>
      </c>
      <c r="S371" s="494" t="s">
        <v>16</v>
      </c>
      <c r="T371" s="500"/>
      <c r="U371" s="515" t="s">
        <v>374</v>
      </c>
      <c r="V371" s="494" t="s">
        <v>16</v>
      </c>
      <c r="W371" s="500"/>
      <c r="X371" s="515" t="s">
        <v>374</v>
      </c>
    </row>
    <row r="372" spans="2:24" ht="21" customHeight="1" x14ac:dyDescent="0.25">
      <c r="B372" s="497"/>
      <c r="C372" s="493" t="s">
        <v>344</v>
      </c>
      <c r="D372" s="493" t="s">
        <v>344</v>
      </c>
      <c r="E372" s="493" t="s">
        <v>344</v>
      </c>
      <c r="F372" s="493" t="s">
        <v>344</v>
      </c>
      <c r="G372" s="493" t="s">
        <v>344</v>
      </c>
      <c r="H372" s="494" t="s">
        <v>19</v>
      </c>
      <c r="I372" s="500"/>
      <c r="J372" s="515" t="s">
        <v>372</v>
      </c>
      <c r="K372" s="494" t="s">
        <v>14</v>
      </c>
      <c r="L372" s="500"/>
      <c r="M372" s="515" t="s">
        <v>370</v>
      </c>
      <c r="N372" s="493" t="s">
        <v>347</v>
      </c>
      <c r="O372" s="493" t="s">
        <v>347</v>
      </c>
      <c r="P372" s="493" t="s">
        <v>347</v>
      </c>
      <c r="Q372" s="493" t="s">
        <v>347</v>
      </c>
      <c r="R372" s="493" t="s">
        <v>347</v>
      </c>
      <c r="S372" s="494" t="s">
        <v>16</v>
      </c>
      <c r="T372" s="500"/>
      <c r="U372" s="515" t="s">
        <v>375</v>
      </c>
      <c r="V372" s="494" t="s">
        <v>361</v>
      </c>
      <c r="W372" s="500"/>
      <c r="X372" s="515" t="s">
        <v>373</v>
      </c>
    </row>
    <row r="373" spans="2:24" ht="24.75" customHeight="1" x14ac:dyDescent="0.25">
      <c r="B373" s="497"/>
      <c r="C373" s="493" t="s">
        <v>345</v>
      </c>
      <c r="D373" s="493" t="s">
        <v>345</v>
      </c>
      <c r="E373" s="493" t="s">
        <v>345</v>
      </c>
      <c r="F373" s="493" t="s">
        <v>345</v>
      </c>
      <c r="G373" s="493" t="s">
        <v>345</v>
      </c>
      <c r="H373" s="494" t="s">
        <v>13</v>
      </c>
      <c r="I373" s="500"/>
      <c r="J373" s="515" t="s">
        <v>373</v>
      </c>
      <c r="K373" s="494" t="s">
        <v>13</v>
      </c>
      <c r="L373" s="500"/>
      <c r="M373" s="515" t="s">
        <v>373</v>
      </c>
      <c r="N373" s="493" t="s">
        <v>348</v>
      </c>
      <c r="O373" s="493" t="s">
        <v>348</v>
      </c>
      <c r="P373" s="493" t="s">
        <v>348</v>
      </c>
      <c r="Q373" s="493" t="s">
        <v>348</v>
      </c>
      <c r="R373" s="493" t="s">
        <v>348</v>
      </c>
      <c r="S373" s="494" t="s">
        <v>16</v>
      </c>
      <c r="T373" s="500"/>
      <c r="U373" s="503">
        <v>-9</v>
      </c>
      <c r="V373" s="494" t="s">
        <v>16</v>
      </c>
      <c r="W373" s="500"/>
      <c r="X373" s="503">
        <v>-9</v>
      </c>
    </row>
    <row r="374" spans="2:24" ht="21" customHeight="1" x14ac:dyDescent="0.25">
      <c r="B374" s="497"/>
      <c r="C374" s="493" t="s">
        <v>349</v>
      </c>
      <c r="D374" s="493"/>
      <c r="E374" s="493"/>
      <c r="F374" s="493"/>
      <c r="G374" s="493"/>
      <c r="H374" s="494" t="s">
        <v>13</v>
      </c>
      <c r="I374" s="500"/>
      <c r="J374" s="503">
        <v>2.0289999999999999</v>
      </c>
      <c r="K374" s="494" t="s">
        <v>356</v>
      </c>
      <c r="L374" s="500"/>
      <c r="M374" s="503">
        <v>2.206</v>
      </c>
      <c r="N374" s="493" t="s">
        <v>350</v>
      </c>
      <c r="O374" s="493"/>
      <c r="P374" s="493"/>
      <c r="Q374" s="493"/>
      <c r="R374" s="493"/>
      <c r="S374" s="494" t="s">
        <v>16</v>
      </c>
      <c r="T374" s="500"/>
      <c r="U374" s="503">
        <v>1.4710000000000001</v>
      </c>
      <c r="V374" s="494" t="s">
        <v>297</v>
      </c>
      <c r="W374" s="500"/>
      <c r="X374" s="503">
        <v>1.389</v>
      </c>
    </row>
    <row r="375" spans="2:24" ht="87.75" customHeight="1" x14ac:dyDescent="0.25">
      <c r="B375" s="497"/>
      <c r="C375" s="496" t="s">
        <v>378</v>
      </c>
      <c r="D375" s="496"/>
      <c r="E375" s="496"/>
      <c r="F375" s="496"/>
      <c r="G375" s="496"/>
      <c r="H375" s="516" t="s">
        <v>376</v>
      </c>
      <c r="I375" s="517" t="s">
        <v>381</v>
      </c>
      <c r="J375" s="518"/>
      <c r="K375" s="516" t="s">
        <v>376</v>
      </c>
      <c r="L375" s="517" t="s">
        <v>377</v>
      </c>
      <c r="M375" s="519"/>
      <c r="N375" s="496" t="s">
        <v>382</v>
      </c>
      <c r="O375" s="496"/>
      <c r="P375" s="496"/>
      <c r="Q375" s="496"/>
      <c r="R375" s="496"/>
      <c r="S375" s="516" t="s">
        <v>390</v>
      </c>
      <c r="T375" s="517" t="s">
        <v>391</v>
      </c>
      <c r="U375" s="518"/>
      <c r="V375" s="516" t="s">
        <v>388</v>
      </c>
      <c r="W375" s="517" t="s">
        <v>377</v>
      </c>
      <c r="X375" s="519"/>
    </row>
    <row r="376" spans="2:24" ht="87.75" customHeight="1" x14ac:dyDescent="0.25">
      <c r="B376" s="497"/>
      <c r="C376" s="496" t="s">
        <v>379</v>
      </c>
      <c r="D376" s="496"/>
      <c r="E376" s="496"/>
      <c r="F376" s="496"/>
      <c r="G376" s="496"/>
      <c r="H376" s="516" t="s">
        <v>376</v>
      </c>
      <c r="I376" s="517" t="s">
        <v>381</v>
      </c>
      <c r="J376" s="518"/>
      <c r="K376" s="516" t="s">
        <v>376</v>
      </c>
      <c r="L376" s="517" t="s">
        <v>377</v>
      </c>
      <c r="M376" s="519"/>
      <c r="N376" s="496" t="s">
        <v>383</v>
      </c>
      <c r="O376" s="496"/>
      <c r="P376" s="496"/>
      <c r="Q376" s="496"/>
      <c r="R376" s="496"/>
      <c r="S376" s="516" t="s">
        <v>292</v>
      </c>
      <c r="T376" s="517" t="s">
        <v>381</v>
      </c>
      <c r="U376" s="518"/>
      <c r="V376" s="516" t="s">
        <v>292</v>
      </c>
      <c r="W376" s="517" t="s">
        <v>392</v>
      </c>
      <c r="X376" s="519"/>
    </row>
    <row r="377" spans="2:24" ht="150.75" customHeight="1" x14ac:dyDescent="0.25">
      <c r="B377" s="497"/>
      <c r="C377" s="496" t="s">
        <v>380</v>
      </c>
      <c r="D377" s="496"/>
      <c r="E377" s="496"/>
      <c r="F377" s="496"/>
      <c r="G377" s="496"/>
      <c r="H377" s="516" t="s">
        <v>291</v>
      </c>
      <c r="I377" s="517" t="s">
        <v>386</v>
      </c>
      <c r="J377" s="518"/>
      <c r="K377" s="520" t="s">
        <v>385</v>
      </c>
      <c r="L377" s="517" t="s">
        <v>387</v>
      </c>
      <c r="M377" s="518"/>
      <c r="N377" s="496" t="s">
        <v>384</v>
      </c>
      <c r="O377" s="496"/>
      <c r="P377" s="496"/>
      <c r="Q377" s="496"/>
      <c r="R377" s="496"/>
      <c r="S377" s="516" t="s">
        <v>390</v>
      </c>
      <c r="T377" s="517" t="s">
        <v>391</v>
      </c>
      <c r="U377" s="518"/>
      <c r="V377" s="516" t="s">
        <v>388</v>
      </c>
      <c r="W377" s="517" t="s">
        <v>389</v>
      </c>
      <c r="X377" s="519"/>
    </row>
    <row r="378" spans="2:24" ht="65.25" customHeight="1" x14ac:dyDescent="0.25">
      <c r="B378" s="497"/>
      <c r="C378" s="493" t="s">
        <v>351</v>
      </c>
      <c r="D378" s="493"/>
      <c r="E378" s="493"/>
      <c r="F378" s="493"/>
      <c r="G378" s="493"/>
      <c r="H378" s="526" t="s">
        <v>352</v>
      </c>
      <c r="I378" s="521" t="s">
        <v>395</v>
      </c>
      <c r="J378" s="522" t="s">
        <v>393</v>
      </c>
      <c r="K378" s="508"/>
      <c r="L378" s="508"/>
      <c r="M378" s="525"/>
      <c r="N378" s="526" t="s">
        <v>352</v>
      </c>
      <c r="O378" s="521" t="s">
        <v>394</v>
      </c>
      <c r="P378" s="522" t="s">
        <v>393</v>
      </c>
      <c r="Q378" s="523"/>
      <c r="R378" s="523"/>
      <c r="S378" s="524"/>
    </row>
    <row r="379" spans="2:24" ht="21" customHeight="1" x14ac:dyDescent="0.25">
      <c r="B379" s="497"/>
      <c r="C379" s="493" t="s">
        <v>353</v>
      </c>
      <c r="D379" s="493"/>
      <c r="E379" s="493"/>
      <c r="F379" s="493"/>
      <c r="G379" s="493"/>
      <c r="H379" s="527" t="s">
        <v>396</v>
      </c>
      <c r="I379" s="528"/>
      <c r="J379" s="528"/>
      <c r="K379" s="528"/>
      <c r="L379" s="528"/>
      <c r="M379" s="529"/>
      <c r="N379" s="527" t="s">
        <v>396</v>
      </c>
      <c r="O379" s="528"/>
      <c r="P379" s="528"/>
      <c r="Q379" s="528"/>
      <c r="R379" s="528"/>
      <c r="S379" s="529"/>
    </row>
    <row r="380" spans="2:24" s="19" customFormat="1" ht="21" customHeight="1" x14ac:dyDescent="0.25">
      <c r="B380" s="497"/>
      <c r="C380" s="530"/>
      <c r="D380" s="530"/>
      <c r="E380" s="530"/>
      <c r="F380" s="530"/>
      <c r="G380" s="530"/>
      <c r="H380" s="531"/>
      <c r="I380" s="532"/>
      <c r="J380" s="532"/>
      <c r="K380" s="532"/>
      <c r="L380" s="532"/>
      <c r="M380" s="532"/>
      <c r="N380" s="531"/>
      <c r="O380" s="532"/>
      <c r="P380" s="532"/>
      <c r="Q380" s="532"/>
      <c r="R380" s="532"/>
      <c r="S380" s="532"/>
    </row>
    <row r="381" spans="2:24" s="19" customFormat="1" ht="21" customHeight="1" x14ac:dyDescent="0.25">
      <c r="B381" s="497"/>
      <c r="C381" s="530"/>
      <c r="D381" s="530"/>
      <c r="E381" s="530"/>
      <c r="F381" s="530"/>
      <c r="G381" s="530"/>
      <c r="H381" s="531"/>
      <c r="I381" s="532"/>
      <c r="J381" s="532"/>
      <c r="K381" s="532"/>
      <c r="L381" s="532"/>
      <c r="M381" s="532"/>
      <c r="N381" s="531"/>
      <c r="O381" s="532"/>
      <c r="P381" s="532"/>
      <c r="Q381" s="532"/>
      <c r="R381" s="532"/>
      <c r="S381" s="532"/>
    </row>
    <row r="382" spans="2:24" s="206" customFormat="1" ht="31.5" customHeight="1" x14ac:dyDescent="0.25">
      <c r="C382" s="551" t="s">
        <v>419</v>
      </c>
      <c r="D382" s="279"/>
      <c r="E382" s="279"/>
      <c r="F382" s="279"/>
      <c r="G382" s="279"/>
      <c r="H382" s="279"/>
      <c r="I382" s="279"/>
      <c r="J382" s="279"/>
      <c r="K382" s="279"/>
      <c r="L382" s="540"/>
      <c r="M382" s="550"/>
      <c r="N382" s="550"/>
      <c r="O382" s="550"/>
      <c r="P382" s="550"/>
      <c r="Q382" s="550"/>
      <c r="R382" s="550"/>
      <c r="S382" s="550"/>
      <c r="T382" s="550"/>
      <c r="U382" s="550"/>
    </row>
    <row r="383" spans="2:24" s="206" customFormat="1" ht="26.25" customHeight="1" x14ac:dyDescent="0.25">
      <c r="C383" s="535" t="s">
        <v>240</v>
      </c>
      <c r="D383" s="536"/>
      <c r="E383" s="537" t="s">
        <v>284</v>
      </c>
      <c r="F383" s="537"/>
      <c r="G383" s="537" t="s">
        <v>285</v>
      </c>
      <c r="H383" s="537"/>
      <c r="I383" s="538" t="s">
        <v>303</v>
      </c>
      <c r="J383" s="539"/>
      <c r="K383" s="538" t="s">
        <v>168</v>
      </c>
      <c r="L383" s="539" t="s">
        <v>168</v>
      </c>
    </row>
    <row r="384" spans="2:24" s="206" customFormat="1" ht="22.5" customHeight="1" x14ac:dyDescent="0.25">
      <c r="C384" s="541" t="s">
        <v>412</v>
      </c>
      <c r="D384" s="547"/>
      <c r="E384" s="534" t="s">
        <v>402</v>
      </c>
      <c r="F384" s="549"/>
      <c r="G384" s="534" t="s">
        <v>286</v>
      </c>
      <c r="H384" s="549"/>
      <c r="I384" s="492" t="s">
        <v>406</v>
      </c>
      <c r="J384" s="533"/>
      <c r="K384" s="492" t="s">
        <v>287</v>
      </c>
      <c r="L384" s="533"/>
    </row>
    <row r="385" spans="3:12" s="206" customFormat="1" ht="22.5" customHeight="1" x14ac:dyDescent="0.25">
      <c r="C385" s="544" t="s">
        <v>400</v>
      </c>
      <c r="D385" s="548"/>
      <c r="E385" s="534" t="s">
        <v>401</v>
      </c>
      <c r="F385" s="549"/>
      <c r="G385" s="534" t="s">
        <v>299</v>
      </c>
      <c r="H385" s="549"/>
      <c r="I385" s="492" t="s">
        <v>288</v>
      </c>
      <c r="J385" s="533"/>
      <c r="K385" s="492" t="s">
        <v>287</v>
      </c>
      <c r="L385" s="533"/>
    </row>
    <row r="386" spans="3:12" s="206" customFormat="1" ht="22.5" customHeight="1" x14ac:dyDescent="0.25">
      <c r="C386" s="545"/>
      <c r="D386" s="546"/>
      <c r="E386" s="534" t="s">
        <v>402</v>
      </c>
      <c r="F386" s="549"/>
      <c r="G386" s="534" t="s">
        <v>286</v>
      </c>
      <c r="H386" s="549"/>
      <c r="I386" s="492" t="s">
        <v>295</v>
      </c>
      <c r="J386" s="533"/>
      <c r="K386" s="492" t="s">
        <v>288</v>
      </c>
      <c r="L386" s="533"/>
    </row>
    <row r="387" spans="3:12" s="206" customFormat="1" ht="22.5" customHeight="1" x14ac:dyDescent="0.25">
      <c r="C387" s="541" t="s">
        <v>407</v>
      </c>
      <c r="D387" s="547"/>
      <c r="E387" s="534" t="s">
        <v>408</v>
      </c>
      <c r="F387" s="549"/>
      <c r="G387" s="534" t="s">
        <v>286</v>
      </c>
      <c r="H387" s="549"/>
      <c r="I387" s="492" t="s">
        <v>288</v>
      </c>
      <c r="J387" s="533"/>
      <c r="K387" s="492" t="s">
        <v>292</v>
      </c>
      <c r="L387" s="533"/>
    </row>
    <row r="388" spans="3:12" s="206" customFormat="1" ht="21" customHeight="1" x14ac:dyDescent="0.25">
      <c r="C388" s="542" t="s">
        <v>417</v>
      </c>
      <c r="D388" s="543"/>
      <c r="E388" s="534" t="s">
        <v>418</v>
      </c>
      <c r="F388" s="549"/>
      <c r="G388" s="534" t="s">
        <v>286</v>
      </c>
      <c r="H388" s="549"/>
      <c r="I388" s="492" t="s">
        <v>287</v>
      </c>
      <c r="J388" s="533"/>
      <c r="K388" s="492" t="s">
        <v>295</v>
      </c>
      <c r="L388" s="533"/>
    </row>
    <row r="389" spans="3:12" s="206" customFormat="1" ht="21" customHeight="1" x14ac:dyDescent="0.25">
      <c r="C389" s="541" t="s">
        <v>416</v>
      </c>
      <c r="D389" s="547"/>
      <c r="E389" s="534" t="s">
        <v>398</v>
      </c>
      <c r="F389" s="549"/>
      <c r="G389" s="534" t="s">
        <v>286</v>
      </c>
      <c r="H389" s="549"/>
      <c r="I389" s="492" t="s">
        <v>288</v>
      </c>
      <c r="J389" s="533"/>
      <c r="K389" s="492" t="s">
        <v>295</v>
      </c>
      <c r="L389" s="533"/>
    </row>
    <row r="390" spans="3:12" s="206" customFormat="1" ht="21" customHeight="1" x14ac:dyDescent="0.25">
      <c r="C390" s="544" t="s">
        <v>270</v>
      </c>
      <c r="D390" s="548"/>
      <c r="E390" s="534" t="s">
        <v>16</v>
      </c>
      <c r="F390" s="549"/>
      <c r="G390" s="534" t="s">
        <v>18</v>
      </c>
      <c r="H390" s="549"/>
      <c r="I390" s="492" t="s">
        <v>399</v>
      </c>
      <c r="J390" s="533"/>
      <c r="K390" s="492" t="s">
        <v>302</v>
      </c>
      <c r="L390" s="533"/>
    </row>
    <row r="391" spans="3:12" s="206" customFormat="1" ht="21" customHeight="1" x14ac:dyDescent="0.25">
      <c r="C391" s="545" t="s">
        <v>270</v>
      </c>
      <c r="D391" s="546"/>
      <c r="E391" s="534" t="s">
        <v>398</v>
      </c>
      <c r="F391" s="549"/>
      <c r="G391" s="534" t="s">
        <v>286</v>
      </c>
      <c r="H391" s="549"/>
      <c r="I391" s="492" t="s">
        <v>302</v>
      </c>
      <c r="J391" s="533"/>
      <c r="K391" s="492" t="s">
        <v>295</v>
      </c>
      <c r="L391" s="533"/>
    </row>
    <row r="392" spans="3:12" s="206" customFormat="1" ht="21" customHeight="1" x14ac:dyDescent="0.25">
      <c r="C392" s="541" t="s">
        <v>413</v>
      </c>
      <c r="D392" s="547"/>
      <c r="E392" s="534" t="s">
        <v>398</v>
      </c>
      <c r="F392" s="549"/>
      <c r="G392" s="534" t="s">
        <v>286</v>
      </c>
      <c r="H392" s="549"/>
      <c r="I392" s="492" t="s">
        <v>288</v>
      </c>
      <c r="J392" s="533"/>
      <c r="K392" s="492" t="s">
        <v>290</v>
      </c>
      <c r="L392" s="533"/>
    </row>
    <row r="393" spans="3:12" s="206" customFormat="1" ht="21" customHeight="1" x14ac:dyDescent="0.25">
      <c r="C393" s="544" t="s">
        <v>304</v>
      </c>
      <c r="D393" s="548"/>
      <c r="E393" s="534" t="s">
        <v>306</v>
      </c>
      <c r="F393" s="549"/>
      <c r="G393" s="534" t="s">
        <v>305</v>
      </c>
      <c r="H393" s="549"/>
      <c r="I393" s="492" t="s">
        <v>294</v>
      </c>
      <c r="J393" s="533"/>
      <c r="K393" s="492" t="s">
        <v>294</v>
      </c>
      <c r="L393" s="533"/>
    </row>
    <row r="394" spans="3:12" s="206" customFormat="1" ht="21" customHeight="1" x14ac:dyDescent="0.25">
      <c r="C394" s="545" t="s">
        <v>304</v>
      </c>
      <c r="D394" s="546"/>
      <c r="E394" s="534" t="s">
        <v>296</v>
      </c>
      <c r="F394" s="549"/>
      <c r="G394" s="534" t="s">
        <v>286</v>
      </c>
      <c r="H394" s="549"/>
      <c r="I394" s="492" t="s">
        <v>294</v>
      </c>
      <c r="J394" s="533"/>
      <c r="K394" s="492" t="s">
        <v>289</v>
      </c>
      <c r="L394" s="533"/>
    </row>
    <row r="395" spans="3:12" s="206" customFormat="1" ht="21" customHeight="1" x14ac:dyDescent="0.25">
      <c r="C395" s="544" t="s">
        <v>403</v>
      </c>
      <c r="D395" s="548"/>
      <c r="E395" s="534" t="s">
        <v>404</v>
      </c>
      <c r="F395" s="549"/>
      <c r="G395" s="534" t="s">
        <v>305</v>
      </c>
      <c r="H395" s="549"/>
      <c r="I395" s="492" t="s">
        <v>406</v>
      </c>
      <c r="J395" s="533"/>
      <c r="K395" s="492" t="s">
        <v>298</v>
      </c>
      <c r="L395" s="533"/>
    </row>
    <row r="396" spans="3:12" s="206" customFormat="1" ht="21" customHeight="1" x14ac:dyDescent="0.25">
      <c r="C396" s="545" t="s">
        <v>403</v>
      </c>
      <c r="D396" s="546"/>
      <c r="E396" s="534" t="s">
        <v>405</v>
      </c>
      <c r="F396" s="549"/>
      <c r="G396" s="534" t="s">
        <v>286</v>
      </c>
      <c r="H396" s="549"/>
      <c r="I396" s="492" t="s">
        <v>302</v>
      </c>
      <c r="J396" s="533"/>
      <c r="K396" s="492" t="s">
        <v>295</v>
      </c>
      <c r="L396" s="533"/>
    </row>
    <row r="397" spans="3:12" s="206" customFormat="1" ht="21" customHeight="1" x14ac:dyDescent="0.25">
      <c r="C397" s="544" t="s">
        <v>409</v>
      </c>
      <c r="D397" s="548"/>
      <c r="E397" s="534" t="s">
        <v>410</v>
      </c>
      <c r="F397" s="549"/>
      <c r="G397" s="534" t="s">
        <v>305</v>
      </c>
      <c r="H397" s="549"/>
      <c r="I397" s="492" t="s">
        <v>288</v>
      </c>
      <c r="J397" s="533"/>
      <c r="K397" s="492" t="s">
        <v>295</v>
      </c>
      <c r="L397" s="533"/>
    </row>
    <row r="398" spans="3:12" s="206" customFormat="1" ht="21" customHeight="1" x14ac:dyDescent="0.25">
      <c r="C398" s="545" t="s">
        <v>409</v>
      </c>
      <c r="D398" s="546"/>
      <c r="E398" s="534" t="s">
        <v>411</v>
      </c>
      <c r="F398" s="549"/>
      <c r="G398" s="534" t="s">
        <v>286</v>
      </c>
      <c r="H398" s="549"/>
      <c r="I398" s="492" t="s">
        <v>295</v>
      </c>
      <c r="J398" s="533"/>
      <c r="K398" s="492" t="s">
        <v>289</v>
      </c>
      <c r="L398" s="533"/>
    </row>
    <row r="399" spans="3:12" s="206" customFormat="1" ht="21" customHeight="1" x14ac:dyDescent="0.25">
      <c r="C399" s="541" t="s">
        <v>414</v>
      </c>
      <c r="D399" s="547"/>
      <c r="E399" s="534" t="s">
        <v>300</v>
      </c>
      <c r="F399" s="549"/>
      <c r="G399" s="534" t="s">
        <v>286</v>
      </c>
      <c r="H399" s="549"/>
      <c r="I399" s="492" t="s">
        <v>288</v>
      </c>
      <c r="J399" s="533"/>
      <c r="K399" s="492" t="s">
        <v>293</v>
      </c>
      <c r="L399" s="533"/>
    </row>
    <row r="400" spans="3:12" s="206" customFormat="1" ht="21" customHeight="1" x14ac:dyDescent="0.25">
      <c r="C400" s="541" t="s">
        <v>415</v>
      </c>
      <c r="D400" s="547"/>
      <c r="E400" s="534" t="s">
        <v>398</v>
      </c>
      <c r="F400" s="549"/>
      <c r="G400" s="534" t="s">
        <v>286</v>
      </c>
      <c r="H400" s="549"/>
      <c r="I400" s="492" t="s">
        <v>301</v>
      </c>
      <c r="J400" s="533"/>
      <c r="K400" s="492" t="s">
        <v>287</v>
      </c>
      <c r="L400" s="533"/>
    </row>
  </sheetData>
  <sortState ref="A384:CW400">
    <sortCondition ref="C384:C400"/>
  </sortState>
  <mergeCells count="555">
    <mergeCell ref="C390:D391"/>
    <mergeCell ref="C385:D386"/>
    <mergeCell ref="C393:D394"/>
    <mergeCell ref="C395:D396"/>
    <mergeCell ref="C397:D398"/>
    <mergeCell ref="I400:J400"/>
    <mergeCell ref="K400:L400"/>
    <mergeCell ref="I395:J395"/>
    <mergeCell ref="K395:L395"/>
    <mergeCell ref="I396:J396"/>
    <mergeCell ref="K396:L396"/>
    <mergeCell ref="I397:J397"/>
    <mergeCell ref="K397:L397"/>
    <mergeCell ref="I398:J398"/>
    <mergeCell ref="K398:L398"/>
    <mergeCell ref="I399:J399"/>
    <mergeCell ref="K399:L399"/>
    <mergeCell ref="I390:J390"/>
    <mergeCell ref="K390:L390"/>
    <mergeCell ref="I391:J391"/>
    <mergeCell ref="K391:L391"/>
    <mergeCell ref="I392:J392"/>
    <mergeCell ref="K392:L392"/>
    <mergeCell ref="I393:J393"/>
    <mergeCell ref="K393:L393"/>
    <mergeCell ref="I394:J394"/>
    <mergeCell ref="K394:L394"/>
    <mergeCell ref="I383:J383"/>
    <mergeCell ref="K383:L383"/>
    <mergeCell ref="I384:J384"/>
    <mergeCell ref="K384:L384"/>
    <mergeCell ref="I385:J385"/>
    <mergeCell ref="K385:L385"/>
    <mergeCell ref="I386:J386"/>
    <mergeCell ref="K386:L386"/>
    <mergeCell ref="I387:J387"/>
    <mergeCell ref="K387:L387"/>
    <mergeCell ref="I388:J388"/>
    <mergeCell ref="K388:L388"/>
    <mergeCell ref="I389:J389"/>
    <mergeCell ref="K389:L389"/>
    <mergeCell ref="C399:D399"/>
    <mergeCell ref="C400:D400"/>
    <mergeCell ref="C387:D387"/>
    <mergeCell ref="C389:D389"/>
    <mergeCell ref="C392:D392"/>
    <mergeCell ref="T377:U377"/>
    <mergeCell ref="W377:X377"/>
    <mergeCell ref="I378:M378"/>
    <mergeCell ref="O378:S378"/>
    <mergeCell ref="H379:M379"/>
    <mergeCell ref="N379:S379"/>
    <mergeCell ref="V371:W371"/>
    <mergeCell ref="S372:T372"/>
    <mergeCell ref="V372:W372"/>
    <mergeCell ref="S373:T373"/>
    <mergeCell ref="V373:W373"/>
    <mergeCell ref="S374:T374"/>
    <mergeCell ref="V374:W374"/>
    <mergeCell ref="I375:J375"/>
    <mergeCell ref="I376:J376"/>
    <mergeCell ref="L376:M376"/>
    <mergeCell ref="L375:M375"/>
    <mergeCell ref="T375:U375"/>
    <mergeCell ref="W375:X375"/>
    <mergeCell ref="N376:R376"/>
    <mergeCell ref="T376:U376"/>
    <mergeCell ref="W376:X376"/>
    <mergeCell ref="H371:I371"/>
    <mergeCell ref="K371:L371"/>
    <mergeCell ref="H372:I372"/>
    <mergeCell ref="K372:L372"/>
    <mergeCell ref="H373:I373"/>
    <mergeCell ref="K373:L373"/>
    <mergeCell ref="H374:I374"/>
    <mergeCell ref="K374:L374"/>
    <mergeCell ref="S371:T371"/>
    <mergeCell ref="S366:T366"/>
    <mergeCell ref="V366:W366"/>
    <mergeCell ref="S367:T367"/>
    <mergeCell ref="V367:W367"/>
    <mergeCell ref="S368:T368"/>
    <mergeCell ref="V368:W368"/>
    <mergeCell ref="S369:T369"/>
    <mergeCell ref="V369:W369"/>
    <mergeCell ref="S370:T370"/>
    <mergeCell ref="V370:W370"/>
    <mergeCell ref="V361:W361"/>
    <mergeCell ref="S362:T362"/>
    <mergeCell ref="V362:W362"/>
    <mergeCell ref="S363:T363"/>
    <mergeCell ref="V363:W363"/>
    <mergeCell ref="S364:T364"/>
    <mergeCell ref="V364:W364"/>
    <mergeCell ref="S365:T365"/>
    <mergeCell ref="V365:W365"/>
    <mergeCell ref="K369:L369"/>
    <mergeCell ref="K370:L370"/>
    <mergeCell ref="H352:J352"/>
    <mergeCell ref="K352:M352"/>
    <mergeCell ref="N352:R352"/>
    <mergeCell ref="S352:U352"/>
    <mergeCell ref="V352:X352"/>
    <mergeCell ref="S353:T353"/>
    <mergeCell ref="V353:W353"/>
    <mergeCell ref="S354:T354"/>
    <mergeCell ref="V354:W354"/>
    <mergeCell ref="S355:T355"/>
    <mergeCell ref="V355:W355"/>
    <mergeCell ref="S356:T356"/>
    <mergeCell ref="V356:W356"/>
    <mergeCell ref="S357:T357"/>
    <mergeCell ref="V357:W357"/>
    <mergeCell ref="S358:T358"/>
    <mergeCell ref="V358:W358"/>
    <mergeCell ref="S359:T359"/>
    <mergeCell ref="V359:W359"/>
    <mergeCell ref="S360:T360"/>
    <mergeCell ref="V360:W360"/>
    <mergeCell ref="S361:T361"/>
    <mergeCell ref="H368:I368"/>
    <mergeCell ref="H369:I369"/>
    <mergeCell ref="H370:I370"/>
    <mergeCell ref="L2:R2"/>
    <mergeCell ref="S2:Y2"/>
    <mergeCell ref="C352:G352"/>
    <mergeCell ref="K353:L353"/>
    <mergeCell ref="K354:L354"/>
    <mergeCell ref="K355:L355"/>
    <mergeCell ref="K356:L356"/>
    <mergeCell ref="K357:L357"/>
    <mergeCell ref="K358:L358"/>
    <mergeCell ref="K359:L359"/>
    <mergeCell ref="K360:L360"/>
    <mergeCell ref="K361:L361"/>
    <mergeCell ref="K362:L362"/>
    <mergeCell ref="K363:L363"/>
    <mergeCell ref="K364:L364"/>
    <mergeCell ref="K365:L365"/>
    <mergeCell ref="K366:L366"/>
    <mergeCell ref="K367:L367"/>
    <mergeCell ref="K368:L368"/>
    <mergeCell ref="C377:G377"/>
    <mergeCell ref="C378:G378"/>
    <mergeCell ref="C379:G379"/>
    <mergeCell ref="N375:R375"/>
    <mergeCell ref="C375:G375"/>
    <mergeCell ref="C376:G376"/>
    <mergeCell ref="N377:R377"/>
    <mergeCell ref="I377:J377"/>
    <mergeCell ref="L377:M377"/>
    <mergeCell ref="C374:G374"/>
    <mergeCell ref="N374:R374"/>
    <mergeCell ref="N371:R371"/>
    <mergeCell ref="N372:R372"/>
    <mergeCell ref="N373:R373"/>
    <mergeCell ref="C371:G371"/>
    <mergeCell ref="C372:G372"/>
    <mergeCell ref="C373:G373"/>
    <mergeCell ref="N368:R368"/>
    <mergeCell ref="N369:R369"/>
    <mergeCell ref="N370:R370"/>
    <mergeCell ref="N365:R365"/>
    <mergeCell ref="N366:R366"/>
    <mergeCell ref="N367:R367"/>
    <mergeCell ref="N362:R362"/>
    <mergeCell ref="N363:R363"/>
    <mergeCell ref="N364:R364"/>
    <mergeCell ref="N359:R359"/>
    <mergeCell ref="N360:R360"/>
    <mergeCell ref="N361:R361"/>
    <mergeCell ref="N356:R356"/>
    <mergeCell ref="N357:R357"/>
    <mergeCell ref="N358:R358"/>
    <mergeCell ref="N353:R353"/>
    <mergeCell ref="N354:R354"/>
    <mergeCell ref="N355:R355"/>
    <mergeCell ref="C368:G368"/>
    <mergeCell ref="C369:G369"/>
    <mergeCell ref="C370:G370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364:I364"/>
    <mergeCell ref="H365:I365"/>
    <mergeCell ref="H366:I366"/>
    <mergeCell ref="C365:G365"/>
    <mergeCell ref="C366:G366"/>
    <mergeCell ref="C367:G367"/>
    <mergeCell ref="H367:I367"/>
    <mergeCell ref="C362:G362"/>
    <mergeCell ref="C363:G363"/>
    <mergeCell ref="C364:G364"/>
    <mergeCell ref="C359:G359"/>
    <mergeCell ref="C360:G360"/>
    <mergeCell ref="C361:G361"/>
    <mergeCell ref="C356:G356"/>
    <mergeCell ref="C357:G357"/>
    <mergeCell ref="C358:G358"/>
    <mergeCell ref="C353:G353"/>
    <mergeCell ref="C354:G354"/>
    <mergeCell ref="C355:G355"/>
    <mergeCell ref="C351:X351"/>
    <mergeCell ref="E399:F399"/>
    <mergeCell ref="G399:H399"/>
    <mergeCell ref="E400:F400"/>
    <mergeCell ref="G400:H400"/>
    <mergeCell ref="E397:F397"/>
    <mergeCell ref="G397:H397"/>
    <mergeCell ref="E398:F398"/>
    <mergeCell ref="G398:H398"/>
    <mergeCell ref="E395:F395"/>
    <mergeCell ref="G395:H395"/>
    <mergeCell ref="E396:F396"/>
    <mergeCell ref="G396:H396"/>
    <mergeCell ref="E393:F393"/>
    <mergeCell ref="G393:H393"/>
    <mergeCell ref="E394:F394"/>
    <mergeCell ref="G394:H394"/>
    <mergeCell ref="E391:F391"/>
    <mergeCell ref="G391:H391"/>
    <mergeCell ref="E392:F392"/>
    <mergeCell ref="G392:H392"/>
    <mergeCell ref="E389:F389"/>
    <mergeCell ref="G389:H389"/>
    <mergeCell ref="E390:F390"/>
    <mergeCell ref="G390:H390"/>
    <mergeCell ref="E387:F387"/>
    <mergeCell ref="G387:H387"/>
    <mergeCell ref="E388:F388"/>
    <mergeCell ref="G388:H388"/>
    <mergeCell ref="E385:F385"/>
    <mergeCell ref="G385:H385"/>
    <mergeCell ref="E386:F386"/>
    <mergeCell ref="G386:H386"/>
    <mergeCell ref="E383:F383"/>
    <mergeCell ref="G383:H383"/>
    <mergeCell ref="E384:F384"/>
    <mergeCell ref="G384:H384"/>
    <mergeCell ref="C383:D383"/>
    <mergeCell ref="C384:D384"/>
    <mergeCell ref="C382:L382"/>
    <mergeCell ref="C253:E253"/>
    <mergeCell ref="C254:E254"/>
    <mergeCell ref="C255:E255"/>
    <mergeCell ref="C256:E256"/>
    <mergeCell ref="C257:E257"/>
    <mergeCell ref="C258:E258"/>
    <mergeCell ref="B260:X260"/>
    <mergeCell ref="B261:X261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V239:V240"/>
    <mergeCell ref="W239:W240"/>
    <mergeCell ref="X239:X240"/>
    <mergeCell ref="Y239:Y240"/>
    <mergeCell ref="Z239:Z240"/>
    <mergeCell ref="AA239:AA240"/>
    <mergeCell ref="C241:E241"/>
    <mergeCell ref="C242:E242"/>
    <mergeCell ref="C243:E243"/>
    <mergeCell ref="M239:M240"/>
    <mergeCell ref="N239:N240"/>
    <mergeCell ref="O239:O240"/>
    <mergeCell ref="P239:P240"/>
    <mergeCell ref="Q239:Q240"/>
    <mergeCell ref="R239:R240"/>
    <mergeCell ref="S239:S240"/>
    <mergeCell ref="T239:T240"/>
    <mergeCell ref="U239:U240"/>
    <mergeCell ref="B239:B240"/>
    <mergeCell ref="C239:E240"/>
    <mergeCell ref="F239:F240"/>
    <mergeCell ref="G239:G240"/>
    <mergeCell ref="H239:H240"/>
    <mergeCell ref="I239:I240"/>
    <mergeCell ref="J239:J240"/>
    <mergeCell ref="K239:K240"/>
    <mergeCell ref="L239:L240"/>
    <mergeCell ref="B231:X231"/>
    <mergeCell ref="B232:X232"/>
    <mergeCell ref="A206:Y206"/>
    <mergeCell ref="A236:Y236"/>
    <mergeCell ref="B237:E238"/>
    <mergeCell ref="F237:AA237"/>
    <mergeCell ref="F238:M238"/>
    <mergeCell ref="N238:T238"/>
    <mergeCell ref="U238:AA238"/>
    <mergeCell ref="C223:E223"/>
    <mergeCell ref="C224:E224"/>
    <mergeCell ref="C225:E225"/>
    <mergeCell ref="C227:E227"/>
    <mergeCell ref="C226:E226"/>
    <mergeCell ref="C211:E211"/>
    <mergeCell ref="C212:E212"/>
    <mergeCell ref="C213:E213"/>
    <mergeCell ref="C228:E228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V209:V210"/>
    <mergeCell ref="W209:W210"/>
    <mergeCell ref="X209:X210"/>
    <mergeCell ref="Y209:Y210"/>
    <mergeCell ref="Z209:Z210"/>
    <mergeCell ref="AA209:AA210"/>
    <mergeCell ref="M209:M210"/>
    <mergeCell ref="N209:N210"/>
    <mergeCell ref="O209:O210"/>
    <mergeCell ref="P209:P210"/>
    <mergeCell ref="Q209:Q210"/>
    <mergeCell ref="R209:R210"/>
    <mergeCell ref="S209:S210"/>
    <mergeCell ref="T209:T210"/>
    <mergeCell ref="U209:U210"/>
    <mergeCell ref="B209:B210"/>
    <mergeCell ref="C209:E210"/>
    <mergeCell ref="F209:F210"/>
    <mergeCell ref="G209:G210"/>
    <mergeCell ref="H209:H210"/>
    <mergeCell ref="I209:I210"/>
    <mergeCell ref="J209:J210"/>
    <mergeCell ref="K209:K210"/>
    <mergeCell ref="L209:L210"/>
    <mergeCell ref="B207:E208"/>
    <mergeCell ref="F207:AA207"/>
    <mergeCell ref="F208:M208"/>
    <mergeCell ref="N208:T208"/>
    <mergeCell ref="U208:AA208"/>
    <mergeCell ref="D15:F15"/>
    <mergeCell ref="V13:V14"/>
    <mergeCell ref="H13:H14"/>
    <mergeCell ref="D115:F115"/>
    <mergeCell ref="D75:F75"/>
    <mergeCell ref="B153:B154"/>
    <mergeCell ref="C153:E154"/>
    <mergeCell ref="F153:F154"/>
    <mergeCell ref="G153:G154"/>
    <mergeCell ref="H153:H154"/>
    <mergeCell ref="A150:X150"/>
    <mergeCell ref="B151:E152"/>
    <mergeCell ref="F151:AA151"/>
    <mergeCell ref="F152:M152"/>
    <mergeCell ref="N152:T152"/>
    <mergeCell ref="U152:AA152"/>
    <mergeCell ref="X153:X154"/>
    <mergeCell ref="Y153:Y154"/>
    <mergeCell ref="F2:K2"/>
    <mergeCell ref="D28:F28"/>
    <mergeCell ref="R13:S14"/>
    <mergeCell ref="I13:J14"/>
    <mergeCell ref="L13:M14"/>
    <mergeCell ref="D13:F14"/>
    <mergeCell ref="G13:G14"/>
    <mergeCell ref="K13:K14"/>
    <mergeCell ref="N13:O14"/>
    <mergeCell ref="P13:Q14"/>
    <mergeCell ref="C11:X11"/>
    <mergeCell ref="T13:U14"/>
    <mergeCell ref="Z153:Z154"/>
    <mergeCell ref="AA153:AA154"/>
    <mergeCell ref="C155:E155"/>
    <mergeCell ref="S153:S154"/>
    <mergeCell ref="T153:T154"/>
    <mergeCell ref="U153:U154"/>
    <mergeCell ref="V153:V154"/>
    <mergeCell ref="W153:W154"/>
    <mergeCell ref="N153:N154"/>
    <mergeCell ref="O153:O154"/>
    <mergeCell ref="P153:P154"/>
    <mergeCell ref="Q153:Q154"/>
    <mergeCell ref="R153:R154"/>
    <mergeCell ref="I153:I154"/>
    <mergeCell ref="J153:J154"/>
    <mergeCell ref="K153:K154"/>
    <mergeCell ref="L153:L154"/>
    <mergeCell ref="M153:M154"/>
    <mergeCell ref="C161:E161"/>
    <mergeCell ref="C162:E162"/>
    <mergeCell ref="C163:E163"/>
    <mergeCell ref="C164:E164"/>
    <mergeCell ref="C165:E165"/>
    <mergeCell ref="C156:E156"/>
    <mergeCell ref="C157:E157"/>
    <mergeCell ref="C158:E158"/>
    <mergeCell ref="C159:E159"/>
    <mergeCell ref="C160:E160"/>
    <mergeCell ref="B180:B181"/>
    <mergeCell ref="F180:F181"/>
    <mergeCell ref="C171:E171"/>
    <mergeCell ref="C172:E172"/>
    <mergeCell ref="B174:X174"/>
    <mergeCell ref="B175:X175"/>
    <mergeCell ref="C166:E166"/>
    <mergeCell ref="C167:E167"/>
    <mergeCell ref="C168:E168"/>
    <mergeCell ref="C169:E169"/>
    <mergeCell ref="C170:E170"/>
    <mergeCell ref="A177:Y177"/>
    <mergeCell ref="C185:E185"/>
    <mergeCell ref="C186:E186"/>
    <mergeCell ref="C187:E187"/>
    <mergeCell ref="W180:W181"/>
    <mergeCell ref="X180:X181"/>
    <mergeCell ref="Y180:Y181"/>
    <mergeCell ref="Z180:Z181"/>
    <mergeCell ref="C182:E182"/>
    <mergeCell ref="R180:R181"/>
    <mergeCell ref="S180:S181"/>
    <mergeCell ref="T180:T181"/>
    <mergeCell ref="U180:U181"/>
    <mergeCell ref="V180:V181"/>
    <mergeCell ref="M180:M181"/>
    <mergeCell ref="N180:N181"/>
    <mergeCell ref="O180:O181"/>
    <mergeCell ref="P180:P181"/>
    <mergeCell ref="Q180:Q181"/>
    <mergeCell ref="H180:H181"/>
    <mergeCell ref="I180:I181"/>
    <mergeCell ref="J180:J181"/>
    <mergeCell ref="K180:K181"/>
    <mergeCell ref="L180:L181"/>
    <mergeCell ref="B202:X202"/>
    <mergeCell ref="B203:X203"/>
    <mergeCell ref="B178:E179"/>
    <mergeCell ref="F178:AA178"/>
    <mergeCell ref="F179:M179"/>
    <mergeCell ref="N179:T179"/>
    <mergeCell ref="U179:AA179"/>
    <mergeCell ref="C198:E198"/>
    <mergeCell ref="C199:E199"/>
    <mergeCell ref="C180:E181"/>
    <mergeCell ref="G180:G181"/>
    <mergeCell ref="AA180:AA181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263:Z263"/>
    <mergeCell ref="C264:L264"/>
    <mergeCell ref="M264:S264"/>
    <mergeCell ref="T264:Z264"/>
    <mergeCell ref="C265:E265"/>
    <mergeCell ref="C266:E266"/>
    <mergeCell ref="C267:E267"/>
    <mergeCell ref="C268:E268"/>
    <mergeCell ref="C269:E269"/>
    <mergeCell ref="C279:E279"/>
    <mergeCell ref="C280:E280"/>
    <mergeCell ref="C281:E281"/>
    <mergeCell ref="C282:E282"/>
    <mergeCell ref="C304:E304"/>
    <mergeCell ref="C309:L30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331:E331"/>
    <mergeCell ref="C334:E334"/>
    <mergeCell ref="C335:E335"/>
    <mergeCell ref="C336:E336"/>
    <mergeCell ref="C341:E341"/>
    <mergeCell ref="C342:E342"/>
    <mergeCell ref="C343:E343"/>
    <mergeCell ref="C310:E310"/>
    <mergeCell ref="C312:E312"/>
    <mergeCell ref="C314:E314"/>
    <mergeCell ref="C315:E315"/>
    <mergeCell ref="C316:E316"/>
    <mergeCell ref="C318:E318"/>
    <mergeCell ref="C321:E321"/>
    <mergeCell ref="C322:E322"/>
    <mergeCell ref="C323:E323"/>
    <mergeCell ref="C349:E349"/>
    <mergeCell ref="C311:E311"/>
    <mergeCell ref="C320:E320"/>
    <mergeCell ref="C326:E326"/>
    <mergeCell ref="C333:E333"/>
    <mergeCell ref="C344:E344"/>
    <mergeCell ref="C346:E346"/>
    <mergeCell ref="C348:E348"/>
    <mergeCell ref="C308:Z308"/>
    <mergeCell ref="M309:S309"/>
    <mergeCell ref="T309:Z309"/>
    <mergeCell ref="C313:E313"/>
    <mergeCell ref="C317:E317"/>
    <mergeCell ref="C319:E319"/>
    <mergeCell ref="C337:E337"/>
    <mergeCell ref="C338:E338"/>
    <mergeCell ref="C339:E339"/>
    <mergeCell ref="C340:E340"/>
    <mergeCell ref="C328:E328"/>
    <mergeCell ref="C329:E329"/>
    <mergeCell ref="C325:E325"/>
    <mergeCell ref="C330:E330"/>
    <mergeCell ref="C332:E332"/>
    <mergeCell ref="C345:E345"/>
    <mergeCell ref="C347:E347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24:E324"/>
    <mergeCell ref="C327:E3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10</dc:creator>
  <cp:lastModifiedBy>Valeria 10</cp:lastModifiedBy>
  <dcterms:created xsi:type="dcterms:W3CDTF">2016-07-28T17:12:14Z</dcterms:created>
  <dcterms:modified xsi:type="dcterms:W3CDTF">2016-08-02T16:39:42Z</dcterms:modified>
</cp:coreProperties>
</file>